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atike\Documents\Kéri Attila dokumentumok\honlaphoz\Ált és középIsk_2017\2024 ÁIK\Országosra törlésekkel ÁIKI 2024\"/>
    </mc:Choice>
  </mc:AlternateContent>
  <xr:revisionPtr revIDLastSave="0" documentId="13_ncr:1_{9005EF36-7FD6-47D5-88F5-F159E8C8F7CF}" xr6:coauthVersionLast="47" xr6:coauthVersionMax="47" xr10:uidLastSave="{00000000-0000-0000-0000-000000000000}"/>
  <bookViews>
    <workbookView xWindow="-98" yWindow="-98" windowWidth="21795" windowHeight="13695" tabRatio="949" activeTab="1" xr2:uid="{00000000-000D-0000-FFFF-FFFF00000000}"/>
  </bookViews>
  <sheets>
    <sheet name="Fedlap" sheetId="14" r:id="rId1"/>
    <sheet name="Program" sheetId="27" r:id="rId2"/>
    <sheet name="Áik_Lpu_Fiú_20" sheetId="2" r:id="rId3"/>
    <sheet name="KI_Lpu_Fiú_20" sheetId="6" r:id="rId4"/>
    <sheet name="Áik_Zlpu_Fiú_20 " sheetId="21" r:id="rId5"/>
    <sheet name="KI_Zlpu_Fiú_20 " sheetId="23" r:id="rId6"/>
    <sheet name="Áik_Lpu_Leány_20" sheetId="26" r:id="rId7"/>
    <sheet name="KI_Lpu_Leány_20" sheetId="7" r:id="rId8"/>
    <sheet name="Áik_Zlpu_Leány_20" sheetId="22" r:id="rId9"/>
    <sheet name="KI_Zlpu_Leány_20 " sheetId="24" r:id="rId10"/>
    <sheet name="Áik_Lpi_Fiú_20" sheetId="16" r:id="rId11"/>
    <sheet name="KI_Lpi_Fiú_20" sheetId="8" r:id="rId12"/>
    <sheet name="Áik_Lpi_Leány_20" sheetId="4" r:id="rId13"/>
    <sheet name="KI Lpi_Leány_20" sheetId="9" r:id="rId14"/>
    <sheet name="Nevezés OB" sheetId="20" r:id="rId15"/>
    <sheet name="Oklevél(állóA5)egyéni" sheetId="17" r:id="rId16"/>
    <sheet name="Oklevél(állóA5)csapat" sheetId="25" r:id="rId17"/>
    <sheet name="Munka1" sheetId="18" r:id="rId18"/>
  </sheets>
  <definedNames>
    <definedName name="_xlnm._FilterDatabase" localSheetId="10" hidden="1">Áik_Lpi_Fiú_20!#REF!</definedName>
    <definedName name="_xlnm._FilterDatabase" localSheetId="12" hidden="1">Áik_Lpi_Leány_20!$A$2:$I$2</definedName>
    <definedName name="_xlnm._FilterDatabase" localSheetId="2" hidden="1">Áik_Lpu_Fiú_20!$A$2:$I$2</definedName>
    <definedName name="_xlnm._FilterDatabase" localSheetId="6" hidden="1">Áik_Lpu_Leány_20!$A$2:$I$2</definedName>
    <definedName name="_xlnm._FilterDatabase" localSheetId="4" hidden="1">'Áik_Zlpu_Fiú_20 '!$A$2:$I$2</definedName>
    <definedName name="_xlnm._FilterDatabase" localSheetId="8" hidden="1">Áik_Zlpu_Leány_20!#REF!</definedName>
    <definedName name="_xlnm._FilterDatabase" localSheetId="13" hidden="1">'KI Lpi_Leány_20'!$A$2:$J$2</definedName>
    <definedName name="_xlnm._FilterDatabase" localSheetId="11" hidden="1">KI_Lpi_Fiú_20!$A$2:$I$2</definedName>
    <definedName name="_xlnm._FilterDatabase" localSheetId="3" hidden="1">KI_Lpu_Fiú_20!$A$2:$I$2</definedName>
    <definedName name="_xlnm._FilterDatabase" localSheetId="7" hidden="1">KI_Lpu_Leány_20!$A$2:$I$2</definedName>
    <definedName name="_xlnm._FilterDatabase" localSheetId="5" hidden="1">'KI_Zlpu_Fiú_20 '!$A$2:$I$2</definedName>
    <definedName name="_xlnm._FilterDatabase" localSheetId="9" hidden="1">'KI_Zlpu_Leány_20 '!$A$2:$I$2</definedName>
    <definedName name="Korcsoportok">Munka1!$F$1:$F$12</definedName>
    <definedName name="_xlnm.Print_Area" localSheetId="10">Áik_Lpi_Fiú_20!$A$1:$J$57</definedName>
    <definedName name="_xlnm.Print_Area" localSheetId="6">Áik_Lpu_Leány_20!$A$1:$J$61</definedName>
    <definedName name="_xlnm.Print_Area" localSheetId="4">'Áik_Zlpu_Fiú_20 '!$A$1:$J$61</definedName>
    <definedName name="_xlnm.Print_Area" localSheetId="8">Áik_Zlpu_Leány_20!$A$1:$J$19</definedName>
    <definedName name="_xlnm.Print_Area" localSheetId="13">'KI Lpi_Leány_20'!$A$1:$J$39</definedName>
    <definedName name="_xlnm.Print_Area" localSheetId="5">'KI_Zlpu_Fiú_20 '!$A$1:$J$61</definedName>
    <definedName name="_xlnm.Print_Area" localSheetId="9">'KI_Zlpu_Leány_20 '!$A$1:$J$27</definedName>
    <definedName name="_xlnm.Print_Area" localSheetId="14">'Nevezés OB'!$A$1:$K$145</definedName>
    <definedName name="_xlnm.Print_Area" localSheetId="16">'Oklevél(állóA5)csapat'!$D$3:$U$179</definedName>
    <definedName name="_xlnm.Print_Area" localSheetId="15">'Oklevél(állóA5)egyéni'!$D$3:$U$176</definedName>
    <definedName name="Versenyszámok">Munka1!$A$1:$A$23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3" i="27" l="1"/>
  <c r="F23" i="27"/>
  <c r="D23" i="27"/>
  <c r="E23" i="27"/>
  <c r="I39" i="9" l="1"/>
  <c r="I26" i="9"/>
  <c r="I25" i="9"/>
  <c r="I24" i="9"/>
  <c r="I23" i="9"/>
  <c r="I22" i="9"/>
  <c r="I21" i="9"/>
  <c r="I27" i="8"/>
  <c r="I26" i="8"/>
  <c r="I33" i="4"/>
  <c r="I26" i="4"/>
  <c r="I25" i="4"/>
  <c r="I24" i="4"/>
  <c r="I23" i="4"/>
  <c r="I22" i="4"/>
  <c r="I21" i="4"/>
  <c r="I43" i="16"/>
  <c r="I30" i="16"/>
  <c r="I29" i="16"/>
  <c r="I28" i="16"/>
  <c r="I27" i="16"/>
  <c r="I26" i="16"/>
  <c r="I25" i="16"/>
  <c r="I9" i="24"/>
  <c r="I8" i="24"/>
  <c r="I7" i="24"/>
  <c r="I4" i="23"/>
  <c r="I7" i="23"/>
  <c r="I6" i="23"/>
  <c r="I5" i="23"/>
  <c r="I17" i="22"/>
  <c r="I16" i="22"/>
  <c r="I15" i="22"/>
  <c r="I14" i="22"/>
  <c r="I17" i="6"/>
  <c r="I16" i="6"/>
  <c r="I15" i="6"/>
  <c r="I14" i="6"/>
  <c r="I13" i="6"/>
  <c r="I12" i="6"/>
  <c r="I51" i="21"/>
  <c r="I47" i="21"/>
  <c r="I41" i="21"/>
  <c r="I18" i="21"/>
  <c r="I17" i="21"/>
  <c r="I16" i="21"/>
  <c r="I15" i="21"/>
  <c r="I14" i="21"/>
  <c r="I13" i="21"/>
  <c r="I13" i="7"/>
  <c r="I12" i="7"/>
  <c r="I16" i="7"/>
  <c r="I15" i="7"/>
  <c r="I14" i="7"/>
  <c r="I116" i="6"/>
  <c r="I9" i="26"/>
  <c r="I12" i="26"/>
  <c r="I11" i="26"/>
  <c r="I10" i="26"/>
  <c r="I121" i="2"/>
  <c r="I120" i="2"/>
  <c r="I109" i="2"/>
  <c r="I108" i="2"/>
  <c r="I20" i="2"/>
  <c r="I19" i="2"/>
  <c r="I18" i="2"/>
  <c r="I17" i="2"/>
  <c r="I16" i="2"/>
  <c r="I15" i="2"/>
  <c r="I20" i="9"/>
  <c r="I19" i="9"/>
  <c r="I18" i="9"/>
  <c r="I20" i="4"/>
  <c r="I19" i="4"/>
  <c r="I18" i="4"/>
  <c r="I40" i="8"/>
  <c r="I36" i="8"/>
  <c r="I25" i="8"/>
  <c r="I24" i="8"/>
  <c r="I23" i="8"/>
  <c r="I52" i="16"/>
  <c r="I51" i="16"/>
  <c r="I50" i="16"/>
  <c r="I49" i="16"/>
  <c r="I48" i="16"/>
  <c r="I46" i="16"/>
  <c r="I44" i="16"/>
  <c r="I42" i="16"/>
  <c r="I41" i="16"/>
  <c r="I24" i="16"/>
  <c r="I23" i="16"/>
  <c r="I22" i="16"/>
  <c r="I19" i="22"/>
  <c r="I13" i="22"/>
  <c r="I12" i="22"/>
  <c r="I11" i="22"/>
  <c r="I47" i="26"/>
  <c r="I43" i="26"/>
  <c r="I42" i="26"/>
  <c r="I41" i="26"/>
  <c r="I11" i="23"/>
  <c r="I35" i="21"/>
  <c r="I34" i="21"/>
  <c r="I33" i="21"/>
  <c r="I55" i="6"/>
  <c r="I54" i="6"/>
  <c r="I53" i="6"/>
  <c r="I77" i="2"/>
  <c r="I71" i="2"/>
  <c r="I66" i="2"/>
  <c r="I59" i="2"/>
  <c r="I54" i="2"/>
  <c r="I53" i="2"/>
  <c r="I52" i="2"/>
  <c r="I6" i="24" l="1"/>
  <c r="I42" i="7"/>
  <c r="I41" i="7"/>
  <c r="I165" i="6"/>
  <c r="I155" i="6"/>
  <c r="I152" i="6"/>
  <c r="I139" i="6"/>
  <c r="I136" i="6"/>
  <c r="I134" i="6"/>
  <c r="I106" i="6"/>
  <c r="I49" i="6"/>
  <c r="I48" i="6"/>
  <c r="I47" i="6"/>
  <c r="I17" i="4" l="1"/>
  <c r="I16" i="4"/>
  <c r="I21" i="16"/>
  <c r="I20" i="16"/>
  <c r="I19" i="16"/>
  <c r="I36" i="9" l="1"/>
  <c r="I35" i="9"/>
  <c r="I34" i="9"/>
  <c r="I33" i="9"/>
  <c r="I32" i="9"/>
  <c r="I31" i="9"/>
  <c r="I17" i="9"/>
  <c r="I16" i="9"/>
  <c r="I15" i="9"/>
  <c r="I35" i="4"/>
  <c r="I34" i="4"/>
  <c r="I32" i="4"/>
  <c r="I31" i="4"/>
  <c r="I30" i="4"/>
  <c r="I15" i="4"/>
  <c r="I14" i="4"/>
  <c r="I13" i="4"/>
  <c r="I34" i="8"/>
  <c r="I33" i="8"/>
  <c r="I32" i="8"/>
  <c r="I31" i="8"/>
  <c r="I22" i="8"/>
  <c r="I21" i="8"/>
  <c r="I20" i="8"/>
  <c r="I57" i="16"/>
  <c r="I55" i="16"/>
  <c r="I54" i="16"/>
  <c r="I53" i="16"/>
  <c r="I47" i="16"/>
  <c r="I36" i="16"/>
  <c r="I34" i="16"/>
  <c r="I18" i="16"/>
  <c r="I17" i="16"/>
  <c r="I16" i="16"/>
  <c r="I10" i="22"/>
  <c r="I9" i="22"/>
  <c r="I94" i="7"/>
  <c r="I71" i="7"/>
  <c r="I70" i="7"/>
  <c r="I54" i="7"/>
  <c r="I40" i="7"/>
  <c r="I39" i="7"/>
  <c r="I38" i="7"/>
  <c r="I61" i="26"/>
  <c r="I59" i="26"/>
  <c r="I55" i="26"/>
  <c r="I49" i="26"/>
  <c r="I46" i="26"/>
  <c r="I37" i="26"/>
  <c r="I36" i="26"/>
  <c r="I35" i="26"/>
  <c r="I64" i="21"/>
  <c r="I37" i="21"/>
  <c r="I36" i="21"/>
  <c r="I29" i="21"/>
  <c r="I28" i="21"/>
  <c r="I27" i="21"/>
  <c r="I173" i="6"/>
  <c r="I146" i="6"/>
  <c r="I90" i="6"/>
  <c r="I85" i="6"/>
  <c r="I82" i="6"/>
  <c r="I80" i="6"/>
  <c r="I43" i="6"/>
  <c r="I42" i="6"/>
  <c r="I41" i="6"/>
  <c r="I107" i="2"/>
  <c r="I106" i="2"/>
  <c r="I105" i="2"/>
  <c r="I98" i="2"/>
  <c r="I96" i="2"/>
  <c r="I87" i="2"/>
  <c r="I80" i="2"/>
  <c r="I73" i="2"/>
  <c r="I70" i="2"/>
  <c r="I67" i="2"/>
  <c r="I58" i="2"/>
  <c r="I45" i="2"/>
  <c r="I44" i="2"/>
  <c r="I43" i="2"/>
  <c r="I14" i="9" l="1"/>
  <c r="I13" i="9"/>
  <c r="I12" i="9"/>
  <c r="I12" i="4"/>
  <c r="I11" i="4"/>
  <c r="I15" i="16"/>
  <c r="I95" i="7"/>
  <c r="I93" i="7"/>
  <c r="I88" i="7"/>
  <c r="I83" i="7"/>
  <c r="I74" i="7"/>
  <c r="I37" i="7"/>
  <c r="I36" i="7"/>
  <c r="I35" i="7"/>
  <c r="I57" i="26"/>
  <c r="I54" i="26"/>
  <c r="I114" i="6"/>
  <c r="I40" i="6"/>
  <c r="I39" i="6"/>
  <c r="I38" i="6"/>
  <c r="I42" i="2"/>
  <c r="I41" i="2"/>
  <c r="I40" i="2"/>
  <c r="I8" i="22" l="1"/>
  <c r="I26" i="21"/>
  <c r="I25" i="21"/>
  <c r="I24" i="21"/>
  <c r="I45" i="8"/>
  <c r="I43" i="8"/>
  <c r="I42" i="8"/>
  <c r="I41" i="8"/>
  <c r="I39" i="8"/>
  <c r="I38" i="8"/>
  <c r="I19" i="8"/>
  <c r="I18" i="8"/>
  <c r="I17" i="8"/>
  <c r="I14" i="16"/>
  <c r="I5" i="24"/>
  <c r="I4" i="24"/>
  <c r="I3" i="24"/>
  <c r="I33" i="7"/>
  <c r="I32" i="7"/>
  <c r="I28" i="26"/>
  <c r="I27" i="26"/>
  <c r="I13" i="23"/>
  <c r="I12" i="23"/>
  <c r="I10" i="23"/>
  <c r="I9" i="23"/>
  <c r="I8" i="23"/>
  <c r="I59" i="21"/>
  <c r="I23" i="21"/>
  <c r="I22" i="21"/>
  <c r="I21" i="21"/>
  <c r="I129" i="6"/>
  <c r="I35" i="6"/>
  <c r="I34" i="6"/>
  <c r="I33" i="6"/>
  <c r="I114" i="2"/>
  <c r="I93" i="2"/>
  <c r="I85" i="2"/>
  <c r="I36" i="2"/>
  <c r="I35" i="2"/>
  <c r="I34" i="2"/>
  <c r="I16" i="8" l="1"/>
  <c r="I15" i="8"/>
  <c r="I14" i="8"/>
  <c r="I97" i="7"/>
  <c r="I96" i="7"/>
  <c r="I92" i="7"/>
  <c r="I87" i="7"/>
  <c r="I79" i="7"/>
  <c r="I75" i="7"/>
  <c r="I64" i="7"/>
  <c r="I60" i="7"/>
  <c r="I53" i="7"/>
  <c r="I31" i="7"/>
  <c r="I30" i="7"/>
  <c r="I29" i="7"/>
  <c r="I50" i="26"/>
  <c r="I48" i="26"/>
  <c r="I26" i="26"/>
  <c r="I25" i="26"/>
  <c r="I24" i="26"/>
  <c r="I3" i="23"/>
  <c r="I20" i="21"/>
  <c r="I19" i="21"/>
  <c r="I174" i="6"/>
  <c r="I170" i="6"/>
  <c r="I169" i="6"/>
  <c r="I168" i="6"/>
  <c r="I164" i="6"/>
  <c r="I154" i="6"/>
  <c r="I150" i="6"/>
  <c r="I144" i="6"/>
  <c r="I143" i="6"/>
  <c r="I132" i="6"/>
  <c r="I112" i="6"/>
  <c r="I101" i="6"/>
  <c r="I89" i="6"/>
  <c r="I84" i="6"/>
  <c r="I77" i="6"/>
  <c r="I71" i="6"/>
  <c r="I61" i="6"/>
  <c r="I32" i="6"/>
  <c r="I31" i="6"/>
  <c r="I30" i="6"/>
  <c r="I125" i="2"/>
  <c r="I124" i="2"/>
  <c r="I119" i="2"/>
  <c r="I118" i="2"/>
  <c r="I104" i="2"/>
  <c r="I103" i="2"/>
  <c r="I102" i="2"/>
  <c r="I100" i="2"/>
  <c r="I99" i="2"/>
  <c r="I97" i="2"/>
  <c r="I94" i="2"/>
  <c r="I84" i="2"/>
  <c r="I76" i="2"/>
  <c r="I75" i="2"/>
  <c r="I33" i="2"/>
  <c r="I32" i="2"/>
  <c r="I31" i="2"/>
  <c r="I11" i="9"/>
  <c r="I10" i="9"/>
  <c r="I13" i="16"/>
  <c r="I73" i="7"/>
  <c r="I69" i="7"/>
  <c r="I68" i="7"/>
  <c r="I67" i="7"/>
  <c r="I66" i="7"/>
  <c r="I59" i="7"/>
  <c r="I51" i="7"/>
  <c r="I49" i="7"/>
  <c r="I47" i="7"/>
  <c r="I46" i="7"/>
  <c r="I22" i="7"/>
  <c r="I21" i="7"/>
  <c r="I20" i="7"/>
  <c r="I17" i="26"/>
  <c r="I16" i="26"/>
  <c r="I176" i="6"/>
  <c r="I175" i="6"/>
  <c r="I172" i="6"/>
  <c r="I119" i="6"/>
  <c r="I118" i="6"/>
  <c r="I113" i="6"/>
  <c r="I100" i="6"/>
  <c r="I92" i="6"/>
  <c r="I83" i="6"/>
  <c r="I72" i="6"/>
  <c r="I68" i="6"/>
  <c r="I67" i="6"/>
  <c r="I62" i="6"/>
  <c r="I23" i="6"/>
  <c r="I22" i="6"/>
  <c r="I21" i="6"/>
  <c r="I123" i="2"/>
  <c r="I89" i="2"/>
  <c r="I86" i="2"/>
  <c r="I26" i="2"/>
  <c r="I25" i="2"/>
  <c r="I24" i="2"/>
  <c r="I38" i="9" l="1"/>
  <c r="I37" i="9"/>
  <c r="I9" i="9"/>
  <c r="I8" i="9"/>
  <c r="I7" i="9"/>
  <c r="I10" i="4"/>
  <c r="I13" i="8"/>
  <c r="I12" i="8"/>
  <c r="I11" i="8"/>
  <c r="I6" i="22"/>
  <c r="I85" i="7"/>
  <c r="I82" i="7"/>
  <c r="I72" i="7"/>
  <c r="I62" i="7"/>
  <c r="I56" i="7"/>
  <c r="I48" i="7"/>
  <c r="I8" i="7"/>
  <c r="I7" i="7"/>
  <c r="I6" i="7"/>
  <c r="I5" i="26"/>
  <c r="I12" i="21"/>
  <c r="I131" i="6"/>
  <c r="I109" i="6"/>
  <c r="I98" i="6"/>
  <c r="I91" i="6"/>
  <c r="I88" i="6"/>
  <c r="I87" i="6"/>
  <c r="I11" i="6"/>
  <c r="I10" i="6"/>
  <c r="I9" i="6"/>
  <c r="I95" i="2"/>
  <c r="I88" i="2"/>
  <c r="I82" i="2"/>
  <c r="I64" i="2"/>
  <c r="I63" i="2"/>
  <c r="I57" i="2"/>
  <c r="I11" i="2"/>
  <c r="I10" i="2"/>
  <c r="I9" i="2"/>
  <c r="I9" i="4" l="1"/>
  <c r="I8" i="4"/>
  <c r="I12" i="16"/>
  <c r="I11" i="16"/>
  <c r="I18" i="22"/>
  <c r="I5" i="22"/>
  <c r="I4" i="22"/>
  <c r="I3" i="22"/>
  <c r="I63" i="21"/>
  <c r="I54" i="21"/>
  <c r="I50" i="21"/>
  <c r="I42" i="21"/>
  <c r="I39" i="21"/>
  <c r="I32" i="21"/>
  <c r="I31" i="21"/>
  <c r="I30" i="21"/>
  <c r="I62" i="21"/>
  <c r="I61" i="21"/>
  <c r="I60" i="21"/>
  <c r="I58" i="21"/>
  <c r="I57" i="21"/>
  <c r="I56" i="21"/>
  <c r="I55" i="21"/>
  <c r="I53" i="21"/>
  <c r="I52" i="21"/>
  <c r="I49" i="21"/>
  <c r="I48" i="21"/>
  <c r="I46" i="21"/>
  <c r="I45" i="21"/>
  <c r="I43" i="21"/>
  <c r="I11" i="21"/>
  <c r="I10" i="21"/>
  <c r="I9" i="21"/>
  <c r="I44" i="21"/>
  <c r="I40" i="21"/>
  <c r="I38" i="21"/>
  <c r="I8" i="21"/>
  <c r="I7" i="21"/>
  <c r="I6" i="21"/>
  <c r="I163" i="6"/>
  <c r="I151" i="6"/>
  <c r="I141" i="6"/>
  <c r="I133" i="6"/>
  <c r="I124" i="6"/>
  <c r="I120" i="6"/>
  <c r="I74" i="6"/>
  <c r="I46" i="6"/>
  <c r="I45" i="6"/>
  <c r="I44" i="6"/>
  <c r="I171" i="6"/>
  <c r="I166" i="6"/>
  <c r="I162" i="6"/>
  <c r="I161" i="6"/>
  <c r="I158" i="6"/>
  <c r="I157" i="6"/>
  <c r="I156" i="6"/>
  <c r="I153" i="6"/>
  <c r="I149" i="6"/>
  <c r="I148" i="6"/>
  <c r="I147" i="6"/>
  <c r="I145" i="6"/>
  <c r="I140" i="6"/>
  <c r="I138" i="6"/>
  <c r="I137" i="6"/>
  <c r="I135" i="6"/>
  <c r="I128" i="6"/>
  <c r="I127" i="6"/>
  <c r="I126" i="6"/>
  <c r="I125" i="6"/>
  <c r="I122" i="6"/>
  <c r="I121" i="6"/>
  <c r="I111" i="6"/>
  <c r="I104" i="6"/>
  <c r="I102" i="6"/>
  <c r="I96" i="6"/>
  <c r="I94" i="6"/>
  <c r="I86" i="6"/>
  <c r="I79" i="6"/>
  <c r="I66" i="6"/>
  <c r="I8" i="6"/>
  <c r="I7" i="6"/>
  <c r="I6" i="6"/>
  <c r="I48" i="2"/>
  <c r="I46" i="2"/>
  <c r="I47" i="2"/>
  <c r="I122" i="2"/>
  <c r="I116" i="2"/>
  <c r="I112" i="2"/>
  <c r="I8" i="2"/>
  <c r="I7" i="2"/>
  <c r="I6" i="2"/>
  <c r="I7" i="4" l="1"/>
  <c r="I44" i="8"/>
  <c r="I35" i="8"/>
  <c r="I10" i="8"/>
  <c r="I9" i="8"/>
  <c r="I8" i="8"/>
  <c r="I10" i="16"/>
  <c r="I9" i="16"/>
  <c r="I45" i="7"/>
  <c r="I44" i="7"/>
  <c r="I43" i="7"/>
  <c r="I60" i="26"/>
  <c r="I52" i="26"/>
  <c r="I40" i="26"/>
  <c r="I39" i="26"/>
  <c r="I38" i="26"/>
  <c r="I78" i="6"/>
  <c r="I75" i="6"/>
  <c r="I64" i="6"/>
  <c r="I60" i="6"/>
  <c r="I59" i="6"/>
  <c r="I58" i="6"/>
  <c r="I57" i="6"/>
  <c r="I56" i="6"/>
  <c r="I52" i="6"/>
  <c r="I51" i="6"/>
  <c r="I50" i="6"/>
  <c r="I91" i="2"/>
  <c r="I51" i="2"/>
  <c r="I50" i="2"/>
  <c r="I49" i="2"/>
  <c r="I6" i="9" l="1"/>
  <c r="I5" i="9"/>
  <c r="I6" i="4"/>
  <c r="I5" i="4"/>
  <c r="I4" i="4"/>
  <c r="I7" i="8"/>
  <c r="I6" i="8"/>
  <c r="I8" i="16"/>
  <c r="I7" i="16"/>
  <c r="I21" i="26"/>
  <c r="I70" i="6"/>
  <c r="I69" i="6"/>
  <c r="I63" i="6"/>
  <c r="I29" i="6"/>
  <c r="I28" i="6"/>
  <c r="I27" i="6"/>
  <c r="I128" i="2"/>
  <c r="I127" i="2"/>
  <c r="I117" i="2"/>
  <c r="I115" i="2"/>
  <c r="I113" i="2"/>
  <c r="I111" i="2"/>
  <c r="I92" i="2"/>
  <c r="I90" i="2"/>
  <c r="I83" i="2"/>
  <c r="I81" i="2"/>
  <c r="I79" i="2"/>
  <c r="I68" i="2"/>
  <c r="I60" i="2"/>
  <c r="I30" i="2"/>
  <c r="I29" i="2"/>
  <c r="I28" i="2"/>
  <c r="I6" i="16" l="1"/>
  <c r="I19" i="7"/>
  <c r="I18" i="7"/>
  <c r="I15" i="26"/>
  <c r="I14" i="26"/>
  <c r="I13" i="26"/>
  <c r="I167" i="6"/>
  <c r="I159" i="6"/>
  <c r="I81" i="6"/>
  <c r="I126" i="2"/>
  <c r="I110" i="2"/>
  <c r="I101" i="2"/>
  <c r="I23" i="2"/>
  <c r="I22" i="2"/>
  <c r="I21" i="2"/>
  <c r="I65" i="7" l="1"/>
  <c r="I63" i="7"/>
  <c r="I61" i="7"/>
  <c r="I57" i="7"/>
  <c r="I52" i="7"/>
  <c r="I11" i="7"/>
  <c r="I10" i="7"/>
  <c r="I9" i="7"/>
  <c r="I8" i="26"/>
  <c r="I7" i="26"/>
  <c r="I6" i="26"/>
  <c r="I78" i="2"/>
  <c r="I74" i="2"/>
  <c r="I69" i="2"/>
  <c r="I61" i="2"/>
  <c r="I56" i="2"/>
  <c r="I14" i="2"/>
  <c r="I13" i="2"/>
  <c r="I12" i="2"/>
  <c r="B54" i="20" l="1"/>
  <c r="B55" i="20"/>
  <c r="C54" i="20"/>
  <c r="C55" i="20"/>
  <c r="D54" i="20"/>
  <c r="D55" i="20"/>
  <c r="F54" i="20"/>
  <c r="F55" i="20"/>
  <c r="E54" i="20"/>
  <c r="E55" i="20"/>
  <c r="I54" i="20"/>
  <c r="I55" i="20"/>
  <c r="J54" i="20"/>
  <c r="J55" i="20"/>
  <c r="J56" i="20"/>
  <c r="F13" i="25" l="1"/>
  <c r="I77" i="7" l="1"/>
  <c r="I3" i="7"/>
  <c r="I84" i="7"/>
  <c r="I89" i="7"/>
  <c r="I91" i="7"/>
  <c r="I5" i="7"/>
  <c r="I39" i="16"/>
  <c r="I45" i="16"/>
  <c r="I103" i="6"/>
  <c r="I110" i="6"/>
  <c r="I115" i="6"/>
  <c r="I5" i="2"/>
  <c r="I3" i="2"/>
  <c r="J133" i="20" l="1"/>
  <c r="J132" i="20"/>
  <c r="J131" i="20"/>
  <c r="I132" i="20"/>
  <c r="I133" i="20"/>
  <c r="I131" i="20"/>
  <c r="B131" i="20"/>
  <c r="F132" i="20"/>
  <c r="F133" i="20"/>
  <c r="F131" i="20"/>
  <c r="J122" i="20"/>
  <c r="J121" i="20"/>
  <c r="J120" i="20"/>
  <c r="I121" i="20"/>
  <c r="I122" i="20"/>
  <c r="I120" i="20"/>
  <c r="B120" i="20"/>
  <c r="F121" i="20"/>
  <c r="F122" i="20"/>
  <c r="F120" i="20"/>
  <c r="J111" i="20"/>
  <c r="J110" i="20"/>
  <c r="J109" i="20"/>
  <c r="I110" i="20"/>
  <c r="I111" i="20"/>
  <c r="I109" i="20"/>
  <c r="B109" i="20"/>
  <c r="F110" i="20"/>
  <c r="F111" i="20"/>
  <c r="F109" i="20"/>
  <c r="J100" i="20"/>
  <c r="J99" i="20"/>
  <c r="J98" i="20"/>
  <c r="I99" i="20"/>
  <c r="I100" i="20"/>
  <c r="I98" i="20"/>
  <c r="B98" i="20"/>
  <c r="F99" i="20"/>
  <c r="F100" i="20"/>
  <c r="F98" i="20"/>
  <c r="J89" i="20"/>
  <c r="J88" i="20"/>
  <c r="J87" i="20"/>
  <c r="I88" i="20"/>
  <c r="I89" i="20"/>
  <c r="I87" i="20"/>
  <c r="B87" i="20"/>
  <c r="F88" i="20"/>
  <c r="F89" i="20"/>
  <c r="F87" i="20"/>
  <c r="J78" i="20"/>
  <c r="J77" i="20"/>
  <c r="J76" i="20"/>
  <c r="I77" i="20"/>
  <c r="I78" i="20"/>
  <c r="I76" i="20"/>
  <c r="B76" i="20"/>
  <c r="F77" i="20"/>
  <c r="F78" i="20"/>
  <c r="F76" i="20"/>
  <c r="J67" i="20"/>
  <c r="J66" i="20"/>
  <c r="J65" i="20"/>
  <c r="I66" i="20"/>
  <c r="I67" i="20"/>
  <c r="I65" i="20"/>
  <c r="B65" i="20"/>
  <c r="F66" i="20"/>
  <c r="F67" i="20"/>
  <c r="F65" i="20"/>
  <c r="I56" i="20"/>
  <c r="F56" i="20"/>
  <c r="J45" i="20"/>
  <c r="J44" i="20"/>
  <c r="J43" i="20"/>
  <c r="I44" i="20"/>
  <c r="I45" i="20"/>
  <c r="I43" i="20"/>
  <c r="B43" i="20"/>
  <c r="F44" i="20"/>
  <c r="F45" i="20"/>
  <c r="F43" i="20"/>
  <c r="J34" i="20"/>
  <c r="J33" i="20"/>
  <c r="J32" i="20"/>
  <c r="I33" i="20"/>
  <c r="I34" i="20"/>
  <c r="I32" i="20"/>
  <c r="B32" i="20"/>
  <c r="F33" i="20"/>
  <c r="F34" i="20"/>
  <c r="F32" i="20"/>
  <c r="J23" i="20"/>
  <c r="J22" i="20"/>
  <c r="J21" i="20"/>
  <c r="I22" i="20"/>
  <c r="I23" i="20"/>
  <c r="I21" i="20"/>
  <c r="B21" i="20"/>
  <c r="F22" i="20"/>
  <c r="F23" i="20"/>
  <c r="F21" i="20"/>
  <c r="J12" i="20"/>
  <c r="J11" i="20"/>
  <c r="J10" i="20"/>
  <c r="I11" i="20"/>
  <c r="I12" i="20"/>
  <c r="F11" i="20"/>
  <c r="F12" i="20"/>
  <c r="F10" i="20"/>
  <c r="B10" i="20"/>
  <c r="I10" i="20"/>
  <c r="C104" i="20" l="1"/>
  <c r="C105" i="20"/>
  <c r="C62" i="20"/>
  <c r="B62" i="20"/>
  <c r="B104" i="20" l="1"/>
  <c r="B105" i="20"/>
  <c r="I3" i="4"/>
  <c r="K120" i="20" s="1"/>
  <c r="K122" i="20"/>
  <c r="I3" i="26"/>
  <c r="K54" i="20" s="1"/>
  <c r="K56" i="20"/>
  <c r="F144" i="17" l="1"/>
  <c r="F86" i="17"/>
  <c r="F28" i="17"/>
  <c r="G149" i="25"/>
  <c r="G90" i="25"/>
  <c r="G31" i="25"/>
  <c r="C127" i="20"/>
  <c r="C106" i="20" l="1"/>
  <c r="C115" i="20"/>
  <c r="B115" i="20"/>
  <c r="H129" i="17" l="1"/>
  <c r="H71" i="17"/>
  <c r="G131" i="25"/>
  <c r="F72" i="25"/>
  <c r="H13" i="17"/>
  <c r="D56" i="20"/>
  <c r="E56" i="20"/>
  <c r="C56" i="20"/>
  <c r="C32" i="20"/>
  <c r="B56" i="20"/>
  <c r="I4" i="26" l="1"/>
  <c r="K55" i="20" s="1"/>
  <c r="C122" i="20" l="1"/>
  <c r="C116" i="20"/>
  <c r="B116" i="20"/>
  <c r="C117" i="20"/>
  <c r="C109" i="20"/>
  <c r="C128" i="20"/>
  <c r="C120" i="20"/>
  <c r="C139" i="20"/>
  <c r="C131" i="20"/>
  <c r="B139" i="20"/>
  <c r="B128" i="20"/>
  <c r="B117" i="20"/>
  <c r="C98" i="20"/>
  <c r="B106" i="20"/>
  <c r="C94" i="20"/>
  <c r="C95" i="20"/>
  <c r="C93" i="20"/>
  <c r="C87" i="20"/>
  <c r="B94" i="20"/>
  <c r="B95" i="20"/>
  <c r="B93" i="20"/>
  <c r="C83" i="20"/>
  <c r="C84" i="20"/>
  <c r="C82" i="20"/>
  <c r="C76" i="20"/>
  <c r="B83" i="20"/>
  <c r="B84" i="20"/>
  <c r="B82" i="20"/>
  <c r="C72" i="20"/>
  <c r="C73" i="20"/>
  <c r="C71" i="20"/>
  <c r="C65" i="20"/>
  <c r="B72" i="20"/>
  <c r="B73" i="20"/>
  <c r="B71" i="20"/>
  <c r="C50" i="20"/>
  <c r="C51" i="20"/>
  <c r="C49" i="20"/>
  <c r="C43" i="20"/>
  <c r="B50" i="20"/>
  <c r="B51" i="20"/>
  <c r="B49" i="20"/>
  <c r="C39" i="20"/>
  <c r="C40" i="20"/>
  <c r="C38" i="20"/>
  <c r="B39" i="20"/>
  <c r="B40" i="20"/>
  <c r="B38" i="20"/>
  <c r="C28" i="20"/>
  <c r="C29" i="20"/>
  <c r="C27" i="20"/>
  <c r="C21" i="20"/>
  <c r="B27" i="20"/>
  <c r="B28" i="20"/>
  <c r="B29" i="20"/>
  <c r="C17" i="20"/>
  <c r="C18" i="20"/>
  <c r="C16" i="20"/>
  <c r="C10" i="20"/>
  <c r="B18" i="20"/>
  <c r="B12" i="20"/>
  <c r="B17" i="20"/>
  <c r="B11" i="20"/>
  <c r="B16" i="20"/>
  <c r="G146" i="25"/>
  <c r="G87" i="25"/>
  <c r="G28" i="25"/>
  <c r="I40" i="16"/>
  <c r="I35" i="16"/>
  <c r="I37" i="16"/>
  <c r="I60" i="23"/>
  <c r="I59" i="23"/>
  <c r="I58" i="23"/>
  <c r="I54" i="23"/>
  <c r="I53" i="23"/>
  <c r="I52" i="23"/>
  <c r="I48" i="23"/>
  <c r="I47" i="23"/>
  <c r="I46" i="23"/>
  <c r="I42" i="23"/>
  <c r="I41" i="23"/>
  <c r="I40" i="23"/>
  <c r="I36" i="23"/>
  <c r="I35" i="23"/>
  <c r="I34" i="23"/>
  <c r="I61" i="23" l="1"/>
  <c r="I55" i="23"/>
  <c r="I43" i="23"/>
  <c r="I49" i="23"/>
  <c r="I37" i="23"/>
  <c r="L37" i="25"/>
  <c r="B132" i="20"/>
  <c r="B133" i="20"/>
  <c r="B121" i="20"/>
  <c r="B122" i="20"/>
  <c r="B110" i="20"/>
  <c r="B111" i="20"/>
  <c r="B99" i="20"/>
  <c r="B100" i="20"/>
  <c r="B88" i="20"/>
  <c r="B89" i="20"/>
  <c r="B77" i="20"/>
  <c r="B78" i="20"/>
  <c r="B66" i="20"/>
  <c r="B67" i="20"/>
  <c r="B44" i="20"/>
  <c r="B45" i="20"/>
  <c r="B33" i="20"/>
  <c r="B34" i="20"/>
  <c r="B22" i="20"/>
  <c r="B23" i="20"/>
  <c r="F25" i="17"/>
  <c r="L96" i="25" l="1"/>
  <c r="L155" i="25"/>
  <c r="F141" i="17"/>
  <c r="F83" i="17"/>
  <c r="C89" i="20" l="1"/>
  <c r="D89" i="20"/>
  <c r="E89" i="20"/>
  <c r="C88" i="20"/>
  <c r="D88" i="20"/>
  <c r="E88" i="20"/>
  <c r="D87" i="20"/>
  <c r="E87" i="20"/>
  <c r="C78" i="20"/>
  <c r="D78" i="20"/>
  <c r="E78" i="20"/>
  <c r="C77" i="20"/>
  <c r="D77" i="20"/>
  <c r="E77" i="20"/>
  <c r="D76" i="20"/>
  <c r="E76" i="20"/>
  <c r="C45" i="20"/>
  <c r="D45" i="20"/>
  <c r="E45" i="20"/>
  <c r="C44" i="20"/>
  <c r="D44" i="20"/>
  <c r="E44" i="20"/>
  <c r="D43" i="20"/>
  <c r="E43" i="20"/>
  <c r="C34" i="20"/>
  <c r="D34" i="20"/>
  <c r="E34" i="20"/>
  <c r="C33" i="20"/>
  <c r="D33" i="20"/>
  <c r="E33" i="20"/>
  <c r="D32" i="20"/>
  <c r="E32" i="20"/>
  <c r="I27" i="24" l="1"/>
  <c r="I26" i="24"/>
  <c r="I25" i="24"/>
  <c r="I24" i="24"/>
  <c r="I23" i="24"/>
  <c r="I22" i="24"/>
  <c r="I21" i="24"/>
  <c r="I20" i="24"/>
  <c r="I19" i="24"/>
  <c r="I18" i="24"/>
  <c r="I17" i="24"/>
  <c r="I16" i="24"/>
  <c r="I15" i="24"/>
  <c r="I14" i="24"/>
  <c r="I13" i="24"/>
  <c r="I12" i="24"/>
  <c r="I11" i="24"/>
  <c r="K88" i="20"/>
  <c r="K87" i="20"/>
  <c r="K89" i="20"/>
  <c r="I27" i="23"/>
  <c r="I26" i="23"/>
  <c r="I25" i="23"/>
  <c r="I24" i="23"/>
  <c r="I23" i="23"/>
  <c r="I22" i="23"/>
  <c r="I21" i="23"/>
  <c r="I20" i="23"/>
  <c r="I19" i="23"/>
  <c r="I18" i="23"/>
  <c r="I17" i="23"/>
  <c r="I16" i="23"/>
  <c r="I15" i="23"/>
  <c r="I14" i="23"/>
  <c r="K45" i="20"/>
  <c r="K44" i="20"/>
  <c r="K43" i="20"/>
  <c r="K78" i="20"/>
  <c r="K77" i="20"/>
  <c r="K76" i="20"/>
  <c r="I5" i="21"/>
  <c r="K34" i="20" s="1"/>
  <c r="I4" i="21"/>
  <c r="K33" i="20" s="1"/>
  <c r="I3" i="21"/>
  <c r="K32" i="20" s="1"/>
  <c r="E132" i="20" l="1"/>
  <c r="C133" i="20"/>
  <c r="D133" i="20"/>
  <c r="E133" i="20"/>
  <c r="C132" i="20"/>
  <c r="D132" i="20"/>
  <c r="D131" i="20"/>
  <c r="E131" i="20"/>
  <c r="D122" i="20"/>
  <c r="E122" i="20"/>
  <c r="C121" i="20"/>
  <c r="D121" i="20"/>
  <c r="E121" i="20"/>
  <c r="D120" i="20"/>
  <c r="E120" i="20"/>
  <c r="C111" i="20"/>
  <c r="D111" i="20"/>
  <c r="E111" i="20"/>
  <c r="C110" i="20"/>
  <c r="D110" i="20"/>
  <c r="E110" i="20"/>
  <c r="D109" i="20"/>
  <c r="E109" i="20"/>
  <c r="C100" i="20"/>
  <c r="D100" i="20"/>
  <c r="E100" i="20"/>
  <c r="C99" i="20"/>
  <c r="D99" i="20"/>
  <c r="E99" i="20"/>
  <c r="D98" i="20"/>
  <c r="E98" i="20"/>
  <c r="C67" i="20"/>
  <c r="D67" i="20"/>
  <c r="E67" i="20"/>
  <c r="C66" i="20"/>
  <c r="D66" i="20"/>
  <c r="E66" i="20"/>
  <c r="D65" i="20"/>
  <c r="E65" i="20"/>
  <c r="C23" i="20"/>
  <c r="D23" i="20"/>
  <c r="E23" i="20"/>
  <c r="C22" i="20"/>
  <c r="D22" i="20"/>
  <c r="E22" i="20"/>
  <c r="D21" i="20"/>
  <c r="E21" i="20"/>
  <c r="D12" i="20"/>
  <c r="E12" i="20"/>
  <c r="D11" i="20"/>
  <c r="E11" i="20"/>
  <c r="C11" i="20"/>
  <c r="C12" i="20"/>
  <c r="D10" i="20"/>
  <c r="E10" i="20"/>
  <c r="I90" i="7" l="1"/>
  <c r="K65" i="20" s="1"/>
  <c r="I4" i="7"/>
  <c r="K66" i="20" s="1"/>
  <c r="K133" i="20"/>
  <c r="I3" i="9"/>
  <c r="I4" i="9"/>
  <c r="K131" i="20" s="1"/>
  <c r="K121" i="20"/>
  <c r="I5" i="8"/>
  <c r="K111" i="20" s="1"/>
  <c r="I3" i="8"/>
  <c r="K109" i="20" s="1"/>
  <c r="I4" i="8"/>
  <c r="K110" i="20" s="1"/>
  <c r="I5" i="16"/>
  <c r="K100" i="20" s="1"/>
  <c r="I4" i="16"/>
  <c r="K99" i="20" s="1"/>
  <c r="I3" i="16"/>
  <c r="K98" i="20" s="1"/>
  <c r="I38" i="16"/>
  <c r="I56" i="16"/>
  <c r="I117" i="6"/>
  <c r="I105" i="6"/>
  <c r="I130" i="6"/>
  <c r="I95" i="6"/>
  <c r="I142" i="6"/>
  <c r="I5" i="6"/>
  <c r="K23" i="20" s="1"/>
  <c r="I3" i="6"/>
  <c r="K21" i="20" s="1"/>
  <c r="I4" i="6"/>
  <c r="K22" i="20" s="1"/>
  <c r="I99" i="6"/>
  <c r="I4" i="2"/>
  <c r="K12" i="20" s="1"/>
  <c r="K10" i="20"/>
  <c r="K67" i="20" l="1"/>
  <c r="K11" i="20"/>
  <c r="K132" i="20"/>
  <c r="L34" i="17"/>
  <c r="L92" i="17"/>
  <c r="L150" i="17"/>
</calcChain>
</file>

<file path=xl/sharedStrings.xml><?xml version="1.0" encoding="utf-8"?>
<sst xmlns="http://schemas.openxmlformats.org/spreadsheetml/2006/main" count="4035" uniqueCount="1340">
  <si>
    <t>Szül.</t>
  </si>
  <si>
    <t>Iskola</t>
  </si>
  <si>
    <t>Település</t>
  </si>
  <si>
    <t>Versenyző</t>
  </si>
  <si>
    <t>Össz</t>
  </si>
  <si>
    <t>Ssz.</t>
  </si>
  <si>
    <t>Bács-Kiskun</t>
  </si>
  <si>
    <t>Kecskemét</t>
  </si>
  <si>
    <t>Kalocsa</t>
  </si>
  <si>
    <t>név</t>
  </si>
  <si>
    <t>I.</t>
  </si>
  <si>
    <t>II.</t>
  </si>
  <si>
    <t>III.</t>
  </si>
  <si>
    <t>1.</t>
  </si>
  <si>
    <t>2.</t>
  </si>
  <si>
    <t>3.</t>
  </si>
  <si>
    <t>-</t>
  </si>
  <si>
    <t>EREDMÉNYJEGYZÉK</t>
  </si>
  <si>
    <t>Nyíltirányzékú Légpuska 20 lövéses - Fiú "általános iskolás" kategória - EGYÉNI</t>
  </si>
  <si>
    <t>Nyíltirányzékú Légpuska 20 lövéses - Fiú "középiskolás" kategória - EGYÉNI</t>
  </si>
  <si>
    <t>Nyíltirányzékú Légpuska 20 lövéses - Leány "általános iskolás" kategória - EGYÉNI</t>
  </si>
  <si>
    <t>Nyíltirányzékú Légpuska 20 lövéses - Leány "középiskolás" kategória - EGYÉNI</t>
  </si>
  <si>
    <t>Légpisztoly 20 lövéses - Fiú "általános iskolás" kategória - EGYÉNI</t>
  </si>
  <si>
    <t>Légpisztoly 20 lövéses - Fiú "középiskolás" kategória - EGYÉNI</t>
  </si>
  <si>
    <t>Légpisztoly 20 lövéses - Leány "általános iskolás" kategória - EGYÉNI</t>
  </si>
  <si>
    <t>Légpisztoly 20 lövéses - Leány "középiskolás" kategória - EGYÉNI</t>
  </si>
  <si>
    <t>Légpisztoly 20 lövéses - Fiú "középiskolás" kategória - CSAPAT</t>
  </si>
  <si>
    <t>LPU Fiú Ái 20</t>
  </si>
  <si>
    <t>LPU Fiú KI 20</t>
  </si>
  <si>
    <t>LPU Leány Ái 20</t>
  </si>
  <si>
    <t>LPU Leány KI 20</t>
  </si>
  <si>
    <t>LPI Fiú Ái 20</t>
  </si>
  <si>
    <t>LPI Fiú KI 20</t>
  </si>
  <si>
    <t>LPI Leány Ái 20</t>
  </si>
  <si>
    <t>LPI Leány KI 20</t>
  </si>
  <si>
    <t>Bács-Kiskun Megyei Bajnokságán</t>
  </si>
  <si>
    <t>Az Általános és Középiskolák</t>
  </si>
  <si>
    <t>középiskolás fiú</t>
  </si>
  <si>
    <t>általános iskolás leány</t>
  </si>
  <si>
    <t>középiskolás leány</t>
  </si>
  <si>
    <t>légpisztoly 20 lövés</t>
  </si>
  <si>
    <t>versenyszámban</t>
  </si>
  <si>
    <t>részére</t>
  </si>
  <si>
    <t>köregység</t>
  </si>
  <si>
    <t>korcsoport</t>
  </si>
  <si>
    <t>versenyszám</t>
  </si>
  <si>
    <t xml:space="preserve">  köregységgel elért</t>
  </si>
  <si>
    <t xml:space="preserve">   helyezésért</t>
  </si>
  <si>
    <t>BKkMSSZ főtitkár</t>
  </si>
  <si>
    <t>Szabó Ferenc</t>
  </si>
  <si>
    <t xml:space="preserve">   Nagy Mátyás</t>
  </si>
  <si>
    <t xml:space="preserve">    BKkMSSZ elnök</t>
  </si>
  <si>
    <t>Nyíltirányzékú Légpuska 20 lövéses - Fiú "általános iskolás" kategória - CSAPAT</t>
  </si>
  <si>
    <t>Nyíltirányzékú Légpuska 20 lövéses - Fiú "középiskolás" kategória - CSAPAT</t>
  </si>
  <si>
    <t>Nyíltirányzékú Légpuska 20 lövéses - Leány "általános iskolás" kategória - CSAPAT</t>
  </si>
  <si>
    <t>Nyíltirányzékú Légpuska 20 lövéses - Leány "középiskolás" kategória - CSAPAT</t>
  </si>
  <si>
    <t>Légpisztoly 20 lövéses - Fiú "általános iskolás" kategória - CSAPAT</t>
  </si>
  <si>
    <t>Légpisztoly 20 lövéses - Leány "általános iskolás" kategória - CSAPAT</t>
  </si>
  <si>
    <t>Légpisztoly 20 lövéses - Leány "középiskolás" kategória - CSAPAT</t>
  </si>
  <si>
    <t>ZLPU Fiú Ái 20</t>
  </si>
  <si>
    <t>ZLPU Fiú KI 20</t>
  </si>
  <si>
    <t>ZLPU Leány Ái 20</t>
  </si>
  <si>
    <t>ZLPU Leány KI 20</t>
  </si>
  <si>
    <t>általános iskolás fiú</t>
  </si>
  <si>
    <t>Zártirányzékú Légpuska 20 lövéses - Fiú "általános iskolás" kategória - EGYÉNI</t>
  </si>
  <si>
    <t>Zártirányzékú Légpuska 20 lövéses - Fiú "középiskolás" kategória - EGYÉNI</t>
  </si>
  <si>
    <t>Zártirányzékú Légpuska 20 lövéses - Leány "általános iskolás" kategória - EGYÉNI</t>
  </si>
  <si>
    <t>Zártirányzékú Légpuska 20 lövéses - Leány "középiskolás" kategória - EGYÉNI</t>
  </si>
  <si>
    <t>Zártirányzékú Légpuska 20 lövéses - Fiú "általános iskolás" kategória - CSAPAT</t>
  </si>
  <si>
    <t>Zárltirányzékú Légpuska 20 lövéses - Fiú "középiskolás" kategória - EGYÉNI</t>
  </si>
  <si>
    <t>Zárttirányzékú Légpuska 20 lövéses - Fiú "középiskolás" kategória - CSAPAT</t>
  </si>
  <si>
    <t>Zártirányzékú Légpuska 20 lövéses - Leány "általános iskolás" kategória - CSAPAT</t>
  </si>
  <si>
    <t>Zártirányzékú Légpuska 20 lövéses - Leány "középiskolás" kategória - CSAPAT</t>
  </si>
  <si>
    <t xml:space="preserve"> </t>
  </si>
  <si>
    <t xml:space="preserve">ÁLTALÁNOS ÉS KÖZÉPISKOLÁSOK
légpuskás és légpisztolyos
</t>
  </si>
  <si>
    <t>4.</t>
  </si>
  <si>
    <t>5.</t>
  </si>
  <si>
    <t>Zártirányzékú Légpuska 20 lövéses - Fiú "középiskolás" kategória - CSAPAT</t>
  </si>
  <si>
    <t>Csapatnév            Versenyzők</t>
  </si>
  <si>
    <t>csapata részére</t>
  </si>
  <si>
    <t>Kalocsai Eperföldi Sportiskolai Általános Iskola</t>
  </si>
  <si>
    <t>Kecskemlti Katona József Gimnázium</t>
  </si>
  <si>
    <t>zártirányzékú légpuska 20 lövés</t>
  </si>
  <si>
    <t>nyílt irányzékú légpuska 20 lövés</t>
  </si>
  <si>
    <t>Vörös János</t>
  </si>
  <si>
    <t>Tiszakécskei Móricz Zsigmond Általános Iskola és Gimnázium</t>
  </si>
  <si>
    <t>Tiszakécske</t>
  </si>
  <si>
    <t>Bajzáth Botond</t>
  </si>
  <si>
    <t>Gergely Lana</t>
  </si>
  <si>
    <t>Kenyeres Nóra</t>
  </si>
  <si>
    <t>Kecskeméti Corvin Mátyás Általános Iskola</t>
  </si>
  <si>
    <t>Kopó Anna</t>
  </si>
  <si>
    <t>Dunapataj</t>
  </si>
  <si>
    <t>Dunapataji Kodály Zoltán Általános Iskola és Alapfokú Művészeti Iskola</t>
  </si>
  <si>
    <t>Berde Ádám</t>
  </si>
  <si>
    <t>Bácskai Általános Iskola</t>
  </si>
  <si>
    <t>Bácsbokod</t>
  </si>
  <si>
    <t>Szent Imre Katolikus Óvoda és Általános Iskola</t>
  </si>
  <si>
    <t>Kovács Boglárka</t>
  </si>
  <si>
    <t>Kovács Dávid</t>
  </si>
  <si>
    <t>Bács-Kiskun Vármegye</t>
  </si>
  <si>
    <t>Nagy Szilárd</t>
  </si>
  <si>
    <t>Dajka Gábor</t>
  </si>
  <si>
    <t>Piarista Általános Iskola, Óvoda és Gimnázium</t>
  </si>
  <si>
    <t>Kovács Botond</t>
  </si>
  <si>
    <t>Bácsalmás</t>
  </si>
  <si>
    <t>Bácsalmási Hunyadi János Gimnázium</t>
  </si>
  <si>
    <t>Bognár Beáta</t>
  </si>
  <si>
    <t>Felker Melinda</t>
  </si>
  <si>
    <t>Bagó Kinga</t>
  </si>
  <si>
    <t>Tóth Gábor</t>
  </si>
  <si>
    <t>Pasztovszki Richárd</t>
  </si>
  <si>
    <t>Kecskeméti SZC Gáspár András Technikum</t>
  </si>
  <si>
    <t>Milóczki Lilla</t>
  </si>
  <si>
    <t>Fésűs Fülöp</t>
  </si>
  <si>
    <t>Lesták Viktória, Milóczki Lilla, Pális Anna</t>
  </si>
  <si>
    <t>Kiss Zoltán</t>
  </si>
  <si>
    <t>Az Általános és Középiskolások</t>
  </si>
  <si>
    <t>Bács-Kiskun Vármegyei Bajnokságán</t>
  </si>
  <si>
    <t>Nagykőrös, 2024. november 15.</t>
  </si>
  <si>
    <t>Az Általános és Középiskoláaok</t>
  </si>
  <si>
    <t>tanulókat nevezi a Magyar Sportlövők Szövetsége 2024/25 tanévi Általános és Középiskolák  Országos Bajnokságára.</t>
  </si>
  <si>
    <t>2024/25. tanévi</t>
  </si>
  <si>
    <t>Rideg Szabolcs</t>
  </si>
  <si>
    <t>Ásotthalom</t>
  </si>
  <si>
    <t>Alföldi Agrárszakképzési Centrum Bedő Albert Erdészeti Technikum, Szakképzőiskola és Kollégium</t>
  </si>
  <si>
    <t>Boros Péter</t>
  </si>
  <si>
    <t>Kecskeméti Piarista Általános Iskola és Gimnázium</t>
  </si>
  <si>
    <t>Fajth Benedek</t>
  </si>
  <si>
    <t>Vég Szabolcs Péter</t>
  </si>
  <si>
    <t>Bencsik Martin</t>
  </si>
  <si>
    <t>Mohácsi Nikoletta</t>
  </si>
  <si>
    <t>Pataki Luca</t>
  </si>
  <si>
    <t>Kecskemlti Bolyai János Gimnázium</t>
  </si>
  <si>
    <t>Kismók Balázs</t>
  </si>
  <si>
    <t>Nagy Károly</t>
  </si>
  <si>
    <t>Kiskunfélegyháza</t>
  </si>
  <si>
    <t>Constantinum Katolikus Óvoda, Általános Iskola, Gimnázium, Technikum, Kollégium</t>
  </si>
  <si>
    <t>Laczkó Izabella Martina</t>
  </si>
  <si>
    <t>Dobi Áron Tamás</t>
  </si>
  <si>
    <t>Lánchíd utcai Sport Általános Iskola</t>
  </si>
  <si>
    <t>Kecskeméti II. Rákóczi Ferenc Általános Iskola</t>
  </si>
  <si>
    <t>Elek László</t>
  </si>
  <si>
    <t>Kecskeméti SZC Gróf Károlyi Sándor Technikum</t>
  </si>
  <si>
    <t>Tóth Tibor</t>
  </si>
  <si>
    <t>Déli ASZC Kiskunfélehyházi Mezőgazdasági és Élelmiszeripari Technikum, Szakképzőiskola és Kollégium</t>
  </si>
  <si>
    <t>Felker Melinda, Gergely Lana, Kenyeres Nóra</t>
  </si>
  <si>
    <t>Dinnyés József</t>
  </si>
  <si>
    <t>Hegedűs Ádám</t>
  </si>
  <si>
    <t>Istvanovszky Ambrus</t>
  </si>
  <si>
    <t>Czirják Noel</t>
  </si>
  <si>
    <t>Kenyeres Zalán Zsolt</t>
  </si>
  <si>
    <t>Nagy-Ujvári Barbara</t>
  </si>
  <si>
    <t>Bognár Beáta, Laczkó Izabella Martina, Nagy-Ujvári Barbara</t>
  </si>
  <si>
    <t>korcsoportban</t>
  </si>
  <si>
    <t>Nevezés - Bács-Kiskun Vármegye</t>
  </si>
  <si>
    <t>Vármegye</t>
  </si>
  <si>
    <t>BKkMSSZ főtitkár sk</t>
  </si>
  <si>
    <t xml:space="preserve"> BKkMSSZ elnök sk</t>
  </si>
  <si>
    <t>Nagy Mátyás nemzetközi versenybíró</t>
  </si>
  <si>
    <t>Szabó Ferenc orsz. min versenybíró</t>
  </si>
  <si>
    <t>A Magyar Sportlövők Szövetsége Bács-Kiskun Vármegyei Sportlövő Szövetsége a vármegyei döntőn elért eredményeik alapján a következő</t>
  </si>
  <si>
    <t>Vármegyei eredmények</t>
  </si>
  <si>
    <t>Ugrai Nikoletta</t>
  </si>
  <si>
    <t>Vajda Péter Evng. Gim. Szarvas</t>
  </si>
  <si>
    <t>Békés</t>
  </si>
  <si>
    <t>Szabó Tamara</t>
  </si>
  <si>
    <t>Zvara Imola Lili</t>
  </si>
  <si>
    <t>Frcska Zsófia</t>
  </si>
  <si>
    <t>Mészáros Zoé</t>
  </si>
  <si>
    <t>Viszkók Boróka Anna</t>
  </si>
  <si>
    <t>Brachna Boglárka</t>
  </si>
  <si>
    <t>Megyeri Panna</t>
  </si>
  <si>
    <t>Csala Angelika</t>
  </si>
  <si>
    <t>Békéssámson Általános Iskola</t>
  </si>
  <si>
    <t>Nagy Noémi Hédi</t>
  </si>
  <si>
    <t>Prágai Panna</t>
  </si>
  <si>
    <t>Szabó Vanda</t>
  </si>
  <si>
    <t>Horváth Ádám</t>
  </si>
  <si>
    <t>Röszkei Orbán Dénes Általános Iskola</t>
  </si>
  <si>
    <t>Csongrád-Csanád</t>
  </si>
  <si>
    <t>Kádár-Németh Zsolt</t>
  </si>
  <si>
    <t>Ádám Jenő Ált. Isk. és lapfokú Műv Iskola. Bordány</t>
  </si>
  <si>
    <t>Klippel Dániel</t>
  </si>
  <si>
    <t>Arany J. Ált. Isk. Szeged</t>
  </si>
  <si>
    <t>Kabódi Botond</t>
  </si>
  <si>
    <t>Ördög Kornél</t>
  </si>
  <si>
    <t>Kabódi Kende</t>
  </si>
  <si>
    <t>Fábián Bence</t>
  </si>
  <si>
    <t>Szegedi SZC Déri Miksa Műszaki Technikum</t>
  </si>
  <si>
    <t>Bősi Bence</t>
  </si>
  <si>
    <t>Kis Ferenc Erdészeti Technikum Szeged</t>
  </si>
  <si>
    <t xml:space="preserve">Márta Dominik </t>
  </si>
  <si>
    <t>Gál Ferenc Egyetem Technikum Szegedi Tagintézménye</t>
  </si>
  <si>
    <t>Bodó Bulcsú</t>
  </si>
  <si>
    <t>Szegedi Deák F. Gimnázium</t>
  </si>
  <si>
    <t>Boka Dávid</t>
  </si>
  <si>
    <t>Radnóti Miklós Gimnázium Szeged</t>
  </si>
  <si>
    <t>Gábor Deli</t>
  </si>
  <si>
    <t>Szent Benedek Középiskola Szegedi Tagintézménye</t>
  </si>
  <si>
    <t>Iennei Evelin</t>
  </si>
  <si>
    <t>Röszkei Orbán Dénes Ált. Iskola</t>
  </si>
  <si>
    <t>Kónya Cintia</t>
  </si>
  <si>
    <t>Szignum Kéttannyelvű Egyházi Általános Iskola Makó</t>
  </si>
  <si>
    <t>Márta Nikolett</t>
  </si>
  <si>
    <t>Ádám Jenő Ált.- és Alap. Műv iskola Bordány</t>
  </si>
  <si>
    <t>Bukta Noémi</t>
  </si>
  <si>
    <t>Hódmezővásárhelyi SZC Corvin Mátyás Technikum és Kollégium</t>
  </si>
  <si>
    <t>Fazekas Krisztina</t>
  </si>
  <si>
    <t>Kádár-Németh Kata</t>
  </si>
  <si>
    <t>Gábor Dénes Tech. és Szakgimnázium Szeged</t>
  </si>
  <si>
    <t>Orsy Tamás</t>
  </si>
  <si>
    <t>Béke u. Ált isk. Szeged</t>
  </si>
  <si>
    <t>Rozsnyai Imre Roland</t>
  </si>
  <si>
    <t>Hajdúszoboszló</t>
  </si>
  <si>
    <t>Hajdúszoboszlói Bárdos Lajos Általános Iskola</t>
  </si>
  <si>
    <t>Hajdú-Bihar</t>
  </si>
  <si>
    <t>Budai István Zoltán</t>
  </si>
  <si>
    <t>Debrecen</t>
  </si>
  <si>
    <t>Tóth Árpád Gimnázium</t>
  </si>
  <si>
    <t>Dombrádi Dániel</t>
  </si>
  <si>
    <t>Nagy Dávid Gyula</t>
  </si>
  <si>
    <t>Ebes</t>
  </si>
  <si>
    <t>Ebesi Arany János Általános Iskola</t>
  </si>
  <si>
    <t>Szondi Máté Zalán</t>
  </si>
  <si>
    <t>Budapest School Általános Iskola és Gimnázium</t>
  </si>
  <si>
    <t>Kocsis Róbert</t>
  </si>
  <si>
    <t>Tóth Zsolt</t>
  </si>
  <si>
    <t>Szondi Róbert Milán</t>
  </si>
  <si>
    <t>Palczert Joaquin Péter</t>
  </si>
  <si>
    <t>Debreceni Hunyadi János Általános Iskola</t>
  </si>
  <si>
    <t>Hack Róbert Márk</t>
  </si>
  <si>
    <t>Talentum Baptista Általános Iskola</t>
  </si>
  <si>
    <t>Víg Levente</t>
  </si>
  <si>
    <t>Zsebeházy Zsolt</t>
  </si>
  <si>
    <t>Hajdúböszörmény</t>
  </si>
  <si>
    <t>Középkerti Magyar-Német Két Tanítási Nyelvű Általános Iskola</t>
  </si>
  <si>
    <t>Monori Richárd</t>
  </si>
  <si>
    <t>Vaszkó Zalán</t>
  </si>
  <si>
    <t>Balogh Dominik</t>
  </si>
  <si>
    <t>Nagy Dávid</t>
  </si>
  <si>
    <t>Hegedűs József Zoltán</t>
  </si>
  <si>
    <t>Kratochvil Károly Honvéd Középiskola és Kollégium</t>
  </si>
  <si>
    <t>Kaszab Viktor</t>
  </si>
  <si>
    <t>Fodor Benjamin</t>
  </si>
  <si>
    <t>Hajdúböszörményi Bocskai István Gimnázium</t>
  </si>
  <si>
    <t>Csegezy Zsombor</t>
  </si>
  <si>
    <t>Pethő Tas</t>
  </si>
  <si>
    <t>Nacsa Gábor Vince</t>
  </si>
  <si>
    <t>Barizs Boldizsár</t>
  </si>
  <si>
    <t>Debreceni SZC Mechwart András Gépipari és Informatikai Technikum</t>
  </si>
  <si>
    <t>Nábrádik Benedek</t>
  </si>
  <si>
    <t>Debreceni Egyetem Kossuth Lajos Gyakorló Gimnázium</t>
  </si>
  <si>
    <t>Kádár Kinga</t>
  </si>
  <si>
    <t>Lugosi Luca</t>
  </si>
  <si>
    <t>Németi Anna Villő</t>
  </si>
  <si>
    <t>Svetits Katolikus Óvoda, Általános Iskola, Gimnázium és Kollégium</t>
  </si>
  <si>
    <t>Borbély Zsófia</t>
  </si>
  <si>
    <t>Víg Emese</t>
  </si>
  <si>
    <t>Lente Lilla</t>
  </si>
  <si>
    <t xml:space="preserve">Vágner Lara </t>
  </si>
  <si>
    <t>Szabó Réka</t>
  </si>
  <si>
    <t>Debreceni Fazekas Mihály Gimnázium</t>
  </si>
  <si>
    <t>Hadnagy Ivett</t>
  </si>
  <si>
    <t>Vitályos Orsolya</t>
  </si>
  <si>
    <t>Török Rebeka</t>
  </si>
  <si>
    <t>Szent József Óvoda, Általános Iskola, Gimnázium és Kollégium</t>
  </si>
  <si>
    <t>Balogh Barbara</t>
  </si>
  <si>
    <t>Balogh Boglárka</t>
  </si>
  <si>
    <t>Csokonai Vitéz Mihály Gimnázium</t>
  </si>
  <si>
    <t>Sztéló Petra</t>
  </si>
  <si>
    <t>Kincses Dániel</t>
  </si>
  <si>
    <t>Hudra Bianka</t>
  </si>
  <si>
    <t>Debreceni Nemzetközi Iskola</t>
  </si>
  <si>
    <t>Rusznyák Áron</t>
  </si>
  <si>
    <t>Balatonfüred</t>
  </si>
  <si>
    <t>Eötvös László Általános Iskola Balatonfüred</t>
  </si>
  <si>
    <t>Veszprém</t>
  </si>
  <si>
    <t>Szalai Ábel</t>
  </si>
  <si>
    <t>Nyirád</t>
  </si>
  <si>
    <t>NYIRÁDI ERZSÉBET KIRÁLYNÉ ÁLTALÁNOS ISKOLA</t>
  </si>
  <si>
    <t>Schmidt András</t>
  </si>
  <si>
    <t>Dózsa György Ált.Isk.</t>
  </si>
  <si>
    <t>Tóth-Márton Barnabás</t>
  </si>
  <si>
    <t>Ajkarendek</t>
  </si>
  <si>
    <t>Laschober Mária Német Nemzetiségi Nvelvoktató Ált. Isk</t>
  </si>
  <si>
    <t>Czuppon Patrik</t>
  </si>
  <si>
    <t>Pápa</t>
  </si>
  <si>
    <t>KISALFÖLDI ASZC BATTHYÁNY MG. TECH.</t>
  </si>
  <si>
    <t>Kurdi Mátyás</t>
  </si>
  <si>
    <t>Ajka</t>
  </si>
  <si>
    <t>Fekete-Vörösmarty gim. Ajka</t>
  </si>
  <si>
    <t>Marton Péter</t>
  </si>
  <si>
    <t xml:space="preserve">Türr István Gimnázium </t>
  </si>
  <si>
    <t>Horváth Levente</t>
  </si>
  <si>
    <t>Kulman Dominik</t>
  </si>
  <si>
    <t>Batthyány Mező.Isk.</t>
  </si>
  <si>
    <t>Bognár Tamás</t>
  </si>
  <si>
    <t>Jókai M. Közgazd. Tech Pápa</t>
  </si>
  <si>
    <t>Primász Csaba</t>
  </si>
  <si>
    <t>Várpalota</t>
  </si>
  <si>
    <t>PSZC Faller Jenő Techn. Várpalota</t>
  </si>
  <si>
    <t xml:space="preserve">Tátrai Zsombor </t>
  </si>
  <si>
    <t>Vetési Albert Gimn.</t>
  </si>
  <si>
    <t>Megyeri Bálint</t>
  </si>
  <si>
    <t>VSZC AJKA SZENT - GYÖRGYI ALBERT TECHNIKUM</t>
  </si>
  <si>
    <t>Kiss László</t>
  </si>
  <si>
    <t>Hujber Márk</t>
  </si>
  <si>
    <t>Szöllőskei Hanga</t>
  </si>
  <si>
    <t>Zirc</t>
  </si>
  <si>
    <t>Reguly Ált. Isk.</t>
  </si>
  <si>
    <t>Paró Blanka Julianna</t>
  </si>
  <si>
    <t>Kishalmi lili</t>
  </si>
  <si>
    <t>Dudar</t>
  </si>
  <si>
    <t>Györgyi Dénes Ált.Isk.</t>
  </si>
  <si>
    <t>Tivolt Ivett</t>
  </si>
  <si>
    <t>Primász Réka</t>
  </si>
  <si>
    <t>Borzavár-Porva Ált.Isk.</t>
  </si>
  <si>
    <t>Hujber Sarolta</t>
  </si>
  <si>
    <t>Noszlopy Gáspár Gimnázium és Kollégium</t>
  </si>
  <si>
    <t>Dömsödi Renáta</t>
  </si>
  <si>
    <t xml:space="preserve">III.Béla Gimnázium </t>
  </si>
  <si>
    <t>Rózsahegyi Regina</t>
  </si>
  <si>
    <t>Mondok Imre</t>
  </si>
  <si>
    <t>Lesence Völgye Általános Iskola</t>
  </si>
  <si>
    <t>Mondok Mátyás</t>
  </si>
  <si>
    <t>Szűcs Tamás</t>
  </si>
  <si>
    <t>Veszprémi SZC Táncsics Mihály Technikum</t>
  </si>
  <si>
    <t>Zirci Reguly Antal Német Nemzetiségi Nyelvoktató Általános Iskola</t>
  </si>
  <si>
    <t>Rácz Benedek</t>
  </si>
  <si>
    <t>Pécs</t>
  </si>
  <si>
    <t>Mezőszél</t>
  </si>
  <si>
    <t>Baranya</t>
  </si>
  <si>
    <t>Izsák Bence</t>
  </si>
  <si>
    <t>Testvér Városok Tere</t>
  </si>
  <si>
    <t>Szekeres Nimród</t>
  </si>
  <si>
    <t>Janikovszky</t>
  </si>
  <si>
    <t>Kovacsics Ádám</t>
  </si>
  <si>
    <t>PTE I. Gyakorló</t>
  </si>
  <si>
    <t>Porkoláb Márk</t>
  </si>
  <si>
    <t>PTE II. Gyakorló</t>
  </si>
  <si>
    <t>Tamás-Pápay Sebestyén</t>
  </si>
  <si>
    <t>Szent Margit</t>
  </si>
  <si>
    <t>Szénási Áron</t>
  </si>
  <si>
    <t>Bonyhád</t>
  </si>
  <si>
    <t>Bonyhádi Petőfi S. Evangélikus Gimnázium</t>
  </si>
  <si>
    <t>Tolna</t>
  </si>
  <si>
    <t>Gyergyói Bende Máté</t>
  </si>
  <si>
    <t>Szántó Levente</t>
  </si>
  <si>
    <t>Várkonyi Dominik</t>
  </si>
  <si>
    <t>Baptista Szeretetszolgálat EJSZ Széchenyi István Gimnáziuma és Technikuma</t>
  </si>
  <si>
    <t>Soós Kevin Erik</t>
  </si>
  <si>
    <t>Popovics Milán</t>
  </si>
  <si>
    <t>Pécsi Janus Pannonius Gimnázium</t>
  </si>
  <si>
    <t>Pecsnek Ferecn</t>
  </si>
  <si>
    <t>Győrfi Dávid</t>
  </si>
  <si>
    <t>Vida Bálint</t>
  </si>
  <si>
    <t>Andricz Ervin</t>
  </si>
  <si>
    <t>Böhönyei Kristóf</t>
  </si>
  <si>
    <t>Bencze Dániel</t>
  </si>
  <si>
    <t>Tárnok Donát</t>
  </si>
  <si>
    <t>Pécsi Leőwey Klára Gimnázium</t>
  </si>
  <si>
    <t>Potz Bálint</t>
  </si>
  <si>
    <t>Schrämpf Kilián</t>
  </si>
  <si>
    <t>Kósa Etele Kende</t>
  </si>
  <si>
    <t>Viszt Marcell</t>
  </si>
  <si>
    <t>Hernádi István</t>
  </si>
  <si>
    <t>Horváth Márk</t>
  </si>
  <si>
    <t>Tóth Noel</t>
  </si>
  <si>
    <t>Tarnai Dominik</t>
  </si>
  <si>
    <t>Molnár Dávid</t>
  </si>
  <si>
    <t>Farkas Marcell</t>
  </si>
  <si>
    <t xml:space="preserve">Szász Botond </t>
  </si>
  <si>
    <t>Papp Ákos</t>
  </si>
  <si>
    <t>Kövesdi Dávid</t>
  </si>
  <si>
    <t>Borda Ármin Gábor</t>
  </si>
  <si>
    <t>Keszthelyi Olivér</t>
  </si>
  <si>
    <t>Cserneczky László Marcell</t>
  </si>
  <si>
    <t>Szabó Attila</t>
  </si>
  <si>
    <t>Csukay Olivér</t>
  </si>
  <si>
    <t>Berta Tibor</t>
  </si>
  <si>
    <t>Hauptmann Máté</t>
  </si>
  <si>
    <t>Bognár Márk Tamás</t>
  </si>
  <si>
    <t>Antal Richárd</t>
  </si>
  <si>
    <t>Alföldi Soma Róbert</t>
  </si>
  <si>
    <t>Radó Márton</t>
  </si>
  <si>
    <t>Török Levente</t>
  </si>
  <si>
    <t>Paks</t>
  </si>
  <si>
    <t>Energetikai Technikum és Kollégium Paks</t>
  </si>
  <si>
    <t>Zsiga Levente</t>
  </si>
  <si>
    <t>Szekszárd</t>
  </si>
  <si>
    <t>Déli ASzC Csapó Dániel Mezőgazdasági Technikum, Szakképző Iskola és Kollégium</t>
  </si>
  <si>
    <t>Vavra Richárd</t>
  </si>
  <si>
    <t>Mátyás Martin</t>
  </si>
  <si>
    <t>Balaskó Bence</t>
  </si>
  <si>
    <t>Szabó Sándor</t>
  </si>
  <si>
    <t>György Márton</t>
  </si>
  <si>
    <t>Tarján Gábor</t>
  </si>
  <si>
    <t>Teninger Csanád</t>
  </si>
  <si>
    <t>Mészáros Bence</t>
  </si>
  <si>
    <t>Jókai</t>
  </si>
  <si>
    <t>Füzes- Nagy Aladár</t>
  </si>
  <si>
    <t>Abaliget</t>
  </si>
  <si>
    <t>Petzinger Dániel</t>
  </si>
  <si>
    <t>ANK 1.</t>
  </si>
  <si>
    <t>Horváth Barnabás</t>
  </si>
  <si>
    <t>Janikovszky Éva</t>
  </si>
  <si>
    <t xml:space="preserve">Várkonyi Bálint </t>
  </si>
  <si>
    <t>Refi</t>
  </si>
  <si>
    <t>Hires Máté Péter</t>
  </si>
  <si>
    <t>Kozármisleny</t>
  </si>
  <si>
    <t>Schwindli Hajnalka</t>
  </si>
  <si>
    <t>Keilhauer Bianka</t>
  </si>
  <si>
    <t>Czesznak Eliza</t>
  </si>
  <si>
    <t>Erdősi Luca</t>
  </si>
  <si>
    <t>Ciszterci Rend Nagy Lajos Gimnáziuma és Kollégiuma</t>
  </si>
  <si>
    <t>Révész Viktória</t>
  </si>
  <si>
    <t>Szegő Szonja</t>
  </si>
  <si>
    <t>Bognár Dorka</t>
  </si>
  <si>
    <t>Pintér Lívia</t>
  </si>
  <si>
    <t>Pálfi Fanni</t>
  </si>
  <si>
    <t>Rabi Boglár Panna</t>
  </si>
  <si>
    <t>Tóth Viktória</t>
  </si>
  <si>
    <t>Sági Vivien</t>
  </si>
  <si>
    <t>Buchvald Rebeka Vanda</t>
  </si>
  <si>
    <t>Kocsmár Nádja</t>
  </si>
  <si>
    <t>Kiss Panka Amira</t>
  </si>
  <si>
    <t>Hofecker Vanda</t>
  </si>
  <si>
    <t>Szekeres Réka Míra</t>
  </si>
  <si>
    <t>Szabó Zsóka</t>
  </si>
  <si>
    <t>Bonyhádi Petőfi S. Evangélikus Gimn.</t>
  </si>
  <si>
    <t>Fábián Patrícia</t>
  </si>
  <si>
    <t>Sűrű Sára</t>
  </si>
  <si>
    <t>Herczig Viktória</t>
  </si>
  <si>
    <t>Gelencsér Kata</t>
  </si>
  <si>
    <t>Szegedi Gréta</t>
  </si>
  <si>
    <t>Feil Réka</t>
  </si>
  <si>
    <t>Deák Panka</t>
  </si>
  <si>
    <t>Böndicz Emília</t>
  </si>
  <si>
    <t>Várkonyi Emma Róza</t>
  </si>
  <si>
    <t>Friedrich Aliz</t>
  </si>
  <si>
    <t>Kodály</t>
  </si>
  <si>
    <t>Csordás Fanni</t>
  </si>
  <si>
    <t>Jurisics</t>
  </si>
  <si>
    <t>Kabatek Márk</t>
  </si>
  <si>
    <t>Árpád Fejedelem</t>
  </si>
  <si>
    <t>Taragyia Damír</t>
  </si>
  <si>
    <t>Miroslav Krleza Horvát Óvoda,Áik,Gimn.és Kollégium</t>
  </si>
  <si>
    <t>Kozarics Jasna</t>
  </si>
  <si>
    <t>Stehler Kincső</t>
  </si>
  <si>
    <t>II. Gyakrló</t>
  </si>
  <si>
    <t>Barta lászló</t>
  </si>
  <si>
    <t>Ózd</t>
  </si>
  <si>
    <t>Bolyki Tamás Ált. isk Ózd</t>
  </si>
  <si>
    <t>BAZ:megye</t>
  </si>
  <si>
    <t>Laczkó Ádám</t>
  </si>
  <si>
    <t>Miskolc</t>
  </si>
  <si>
    <t>Könyves Kálmán általános iskola</t>
  </si>
  <si>
    <t>Balogh Bence</t>
  </si>
  <si>
    <t>Lévay J Református Gimnázium</t>
  </si>
  <si>
    <t>Csiszárik Ádám</t>
  </si>
  <si>
    <t>Fráter Gy  Gimnázium</t>
  </si>
  <si>
    <t>Girászin Jonatán</t>
  </si>
  <si>
    <t>Palkó Ágoston</t>
  </si>
  <si>
    <t>Urbán-Némethy Sándor</t>
  </si>
  <si>
    <t>Vajas Ábel</t>
  </si>
  <si>
    <t>Fazekas u általános iskola</t>
  </si>
  <si>
    <t>Szilágyi Gábor</t>
  </si>
  <si>
    <t>Újvárostéri Ált. isk Ózd</t>
  </si>
  <si>
    <t>Pfaff Noel</t>
  </si>
  <si>
    <t>Hermann Ottó Gimnázium</t>
  </si>
  <si>
    <t>BAZ</t>
  </si>
  <si>
    <t>Hegedűs Máté</t>
  </si>
  <si>
    <t>Fráter Gy Gimnázium</t>
  </si>
  <si>
    <t>Jankó Sólyom</t>
  </si>
  <si>
    <t>SZC Kandó K SZK</t>
  </si>
  <si>
    <t>Gulyás Péter</t>
  </si>
  <si>
    <t>MSZC Szemere Bertalan Technikum</t>
  </si>
  <si>
    <t>Árvai Milán Miklós</t>
  </si>
  <si>
    <t>Kocsi Alex</t>
  </si>
  <si>
    <t>Orosz Bence</t>
  </si>
  <si>
    <t>Nagy Máté</t>
  </si>
  <si>
    <t>Fényi Gyula J Gimnázium</t>
  </si>
  <si>
    <t>Dragos Balázs</t>
  </si>
  <si>
    <t>Csépányi Zsombor</t>
  </si>
  <si>
    <t>Kerekes Lili</t>
  </si>
  <si>
    <t>Kistokaji általános iskola</t>
  </si>
  <si>
    <t>Tóth Szonja</t>
  </si>
  <si>
    <t>Széchenyi István Katolikus Gimnázium és Technikum Ózd</t>
  </si>
  <si>
    <t>Demjén Kira lilien</t>
  </si>
  <si>
    <t>SZC Szemere Bertalan Technikum Szakképző Iskola és Kollégium</t>
  </si>
  <si>
    <t>Iván Gréta</t>
  </si>
  <si>
    <t>Bauernfeind Beatrix</t>
  </si>
  <si>
    <t>Likai Szidónia</t>
  </si>
  <si>
    <t>Király Fruzsina</t>
  </si>
  <si>
    <t>Fényi Gyula Jezsuita Gimnázium</t>
  </si>
  <si>
    <t>Juhász Beatrix Gabriella</t>
  </si>
  <si>
    <t>Soltész Lili Kitti</t>
  </si>
  <si>
    <t>Gomány Ágnes</t>
  </si>
  <si>
    <t>Urbán Némethy Kála</t>
  </si>
  <si>
    <t>Király Csenge Zsófia</t>
  </si>
  <si>
    <t>Fráter Gy Katolikus Gimnázium</t>
  </si>
  <si>
    <t>Varga Nándor</t>
  </si>
  <si>
    <t xml:space="preserve">Székesfehérvár </t>
  </si>
  <si>
    <t>Kodolányi János Általános Iskola</t>
  </si>
  <si>
    <t>Fejér</t>
  </si>
  <si>
    <t>Molnár Benjámin Sámuel</t>
  </si>
  <si>
    <t>Ciszterci Szent István Gimnázium</t>
  </si>
  <si>
    <t xml:space="preserve">Erdélyi Alex </t>
  </si>
  <si>
    <t>Seregélyes</t>
  </si>
  <si>
    <t xml:space="preserve">Seregélyesi Baptista Általános Iskola </t>
  </si>
  <si>
    <t xml:space="preserve">Reichardt Ádám </t>
  </si>
  <si>
    <t xml:space="preserve">Kodály Z. Általános Iskola és Gimnázium </t>
  </si>
  <si>
    <t>Harmat Erik</t>
  </si>
  <si>
    <t>Úrhida</t>
  </si>
  <si>
    <t>Batthyányi Lajos Általános Iskola Géza Fejedelem Tagiskolája</t>
  </si>
  <si>
    <t xml:space="preserve">Keszericze Benedek </t>
  </si>
  <si>
    <t>Szent István Általános Iskola</t>
  </si>
  <si>
    <t>Tóth Attila</t>
  </si>
  <si>
    <t xml:space="preserve">Székesfehérvári SZC Jáky József Technikum </t>
  </si>
  <si>
    <t>Pozderka Johann</t>
  </si>
  <si>
    <t xml:space="preserve">Kodolányi János Gimnázium </t>
  </si>
  <si>
    <t xml:space="preserve">Saláta Zoltán </t>
  </si>
  <si>
    <t>Székesfehérvári Vasvári Pál Gimnázium</t>
  </si>
  <si>
    <t>Berkó Parádi Levente</t>
  </si>
  <si>
    <t xml:space="preserve">Ciszterci Szent István Gimnázium </t>
  </si>
  <si>
    <t xml:space="preserve">Varga László </t>
  </si>
  <si>
    <t>Horváth - Réti Zsombor</t>
  </si>
  <si>
    <t xml:space="preserve">SZSZC gr. Széchenyi Technikum </t>
  </si>
  <si>
    <t>Unyi Zsombor</t>
  </si>
  <si>
    <t>Pribék Ádám</t>
  </si>
  <si>
    <t>SZC Váci Mihály Technikum</t>
  </si>
  <si>
    <t>Komlódi Péter</t>
  </si>
  <si>
    <t>Kamondi Bence</t>
  </si>
  <si>
    <t>Székesfehérvári SZC Vörömarty Mihály SZKI és Technikum</t>
  </si>
  <si>
    <t>Horváth-Enhoffer Krisztián</t>
  </si>
  <si>
    <t>Gurbai Félix</t>
  </si>
  <si>
    <t>Székesfehérvári SZC Jáky József Technikum</t>
  </si>
  <si>
    <t>Kiss Zsolt Adrián</t>
  </si>
  <si>
    <t>Lévai Bence</t>
  </si>
  <si>
    <t>Csikós Krisztián</t>
  </si>
  <si>
    <t xml:space="preserve">Malácsik Noémi </t>
  </si>
  <si>
    <t>Székesfehérvár</t>
  </si>
  <si>
    <t>Teleki Blanka Gimnázium és Általános Iskola</t>
  </si>
  <si>
    <t>Kovács  Maja</t>
  </si>
  <si>
    <t xml:space="preserve">Kápolnásnyék </t>
  </si>
  <si>
    <t>Kápolnásnyéki Vörösmarty Mihály Általános Iskola és Gimnázium</t>
  </si>
  <si>
    <t>Szőllősi Dóra</t>
  </si>
  <si>
    <t>Borbás Viktória Erzsébet</t>
  </si>
  <si>
    <t>Dörner Erzsébet</t>
  </si>
  <si>
    <t xml:space="preserve">Csernus Csenge Noémi </t>
  </si>
  <si>
    <t xml:space="preserve">Baraté Boglárka </t>
  </si>
  <si>
    <t>SZSZC Árpád Technikum</t>
  </si>
  <si>
    <t>Császár Hanna</t>
  </si>
  <si>
    <t>Somogyi Tímea</t>
  </si>
  <si>
    <t>Pintér Petra</t>
  </si>
  <si>
    <t>Molnár Lora</t>
  </si>
  <si>
    <t>Honti Georgina</t>
  </si>
  <si>
    <t>Kovács Lili</t>
  </si>
  <si>
    <t xml:space="preserve">Sőrés Ramóna </t>
  </si>
  <si>
    <t>Dani Karina</t>
  </si>
  <si>
    <t>Szatmári Attila Levente</t>
  </si>
  <si>
    <t>Szent Imre Általános Iskola</t>
  </si>
  <si>
    <t>Bakondi Baján Attila</t>
  </si>
  <si>
    <t>2012.06.29.</t>
  </si>
  <si>
    <t>VAMAV</t>
  </si>
  <si>
    <t>Gyöngyösi Kálváriaparti Sport- és Általános Iskola</t>
  </si>
  <si>
    <t>Heves</t>
  </si>
  <si>
    <t>Tóth Bence</t>
  </si>
  <si>
    <t>2011.08.25.</t>
  </si>
  <si>
    <t>Nagy Gergely</t>
  </si>
  <si>
    <t>2011.07.14.</t>
  </si>
  <si>
    <t>Berze Nagy János Gimnázium</t>
  </si>
  <si>
    <t>Héviz Hunor</t>
  </si>
  <si>
    <t>Petőfibánya</t>
  </si>
  <si>
    <t>Petőfi Sándor Baptista Általános  Iskola,Gimnázium,Szakképző Iskola,Technikum és Szakiskola Petőfibánya</t>
  </si>
  <si>
    <t>Tóth József Márton</t>
  </si>
  <si>
    <t>Gyöngyössolymosi Sport és Általános Iskola</t>
  </si>
  <si>
    <t>Metényi Zsombor</t>
  </si>
  <si>
    <t>Kókai Bálint Péter</t>
  </si>
  <si>
    <t xml:space="preserve">2013. </t>
  </si>
  <si>
    <t>Visontai Szent-Györgyi Albert Általános Iskola</t>
  </si>
  <si>
    <t>Varga Márton</t>
  </si>
  <si>
    <t> 2011.</t>
  </si>
  <si>
    <t>Veres Áron Bendegúz</t>
  </si>
  <si>
    <t>Detki Petőfi Sándor Általános Iskola</t>
  </si>
  <si>
    <t>Szarvas Ádám László</t>
  </si>
  <si>
    <t>2013.</t>
  </si>
  <si>
    <t>Zsákai István Máté</t>
  </si>
  <si>
    <t>Hatvan</t>
  </si>
  <si>
    <t>Újhatvani Római Katolikus Általános Iskola</t>
  </si>
  <si>
    <t>Zaklócki Bence</t>
  </si>
  <si>
    <t>Markaz</t>
  </si>
  <si>
    <t>Domoszlói III. András Általános Iskola Markazi Várvölgye Tagintézmény</t>
  </si>
  <si>
    <t>Zsák András</t>
  </si>
  <si>
    <t>Kerékgyártó Benett</t>
  </si>
  <si>
    <t>Sólya Dusán Koppány</t>
  </si>
  <si>
    <t xml:space="preserve">2011. </t>
  </si>
  <si>
    <t>Takács Gábor</t>
  </si>
  <si>
    <t>Hatvani Szent István Sportiskolai Általános Iskola</t>
  </si>
  <si>
    <t xml:space="preserve">Szőke Honor </t>
  </si>
  <si>
    <t>Gyöngyüs</t>
  </si>
  <si>
    <t>ÉASzC Mátra Erdészeti Technikum, Szakképző Iskola és Kollégium</t>
  </si>
  <si>
    <t>Faragó Botond</t>
  </si>
  <si>
    <t>Domoszló</t>
  </si>
  <si>
    <t>Dobó István Gimnázium</t>
  </si>
  <si>
    <t>Csizik Balázs</t>
  </si>
  <si>
    <t>Gárdonyi Géza Ciszterci Gimnázium Eger</t>
  </si>
  <si>
    <t>Juhász Bálint</t>
  </si>
  <si>
    <t>Széchenyi István Római Katolikus Technikum és Gimnázium Hatvan</t>
  </si>
  <si>
    <t>Sztruhár Attila</t>
  </si>
  <si>
    <t>Heves Vármegyei SZC Bornemissza Gergely Technikum, Szakképző Iskola és Kollégium</t>
  </si>
  <si>
    <t>Héviz Nimród</t>
  </si>
  <si>
    <t>HMSZC Március 15.Technikum,Szakképző Iskola és Kollégium Lőrinci</t>
  </si>
  <si>
    <t>Pap Bence</t>
  </si>
  <si>
    <t>Vak Bottyán János Katolikus Műszaki és Közgazdasági Technikum, Gimnázium és Kollégium</t>
  </si>
  <si>
    <t>Pál László</t>
  </si>
  <si>
    <t>HEVES VÁRMEGYEI SZC JÓZSEF ATTILA TECHNIKUM, SZAKKÉPZŐ ISKOLA ÉS KOLLÉGIUM</t>
  </si>
  <si>
    <t>Hegyi Dániel</t>
  </si>
  <si>
    <t>Fekete Dániel</t>
  </si>
  <si>
    <t>HVSZC Damjanich János Technikum, Szakképző Iskola és Kollégium</t>
  </si>
  <si>
    <t xml:space="preserve">Tóth Botond </t>
  </si>
  <si>
    <t xml:space="preserve">Veres Ádám </t>
  </si>
  <si>
    <t>Sinka Zsombor</t>
  </si>
  <si>
    <t>Kőműves Dominik</t>
  </si>
  <si>
    <t>Elek Ádám</t>
  </si>
  <si>
    <t>Demeter András</t>
  </si>
  <si>
    <t xml:space="preserve">Kiss Benjámin </t>
  </si>
  <si>
    <t>Böröcz Bálint</t>
  </si>
  <si>
    <t>Nagy Olivér</t>
  </si>
  <si>
    <t xml:space="preserve">Veres Márk </t>
  </si>
  <si>
    <t>Domján Márton</t>
  </si>
  <si>
    <t>Nagyréde</t>
  </si>
  <si>
    <t>Nagyrédei Szent Imre Általános Iskola</t>
  </si>
  <si>
    <t>Kiss Donát</t>
  </si>
  <si>
    <t>Gyöngyös</t>
  </si>
  <si>
    <t>Gyöngyösi Berze Nagy János Gimnázium</t>
  </si>
  <si>
    <t>Tóth László Barnabás</t>
  </si>
  <si>
    <t xml:space="preserve">2007.09.20 </t>
  </si>
  <si>
    <t>Novák Laura Amina</t>
  </si>
  <si>
    <t>Garai Csenge</t>
  </si>
  <si>
    <t>Sinka Eszter</t>
  </si>
  <si>
    <t>Szabó Karina</t>
  </si>
  <si>
    <t>Tóth Zoé</t>
  </si>
  <si>
    <t>Tuza Anna</t>
  </si>
  <si>
    <t>Godó Korina</t>
  </si>
  <si>
    <t>Hatvani Bajza József Gimnázium</t>
  </si>
  <si>
    <t>Veres Mira Anna</t>
  </si>
  <si>
    <t>Molnár Kinga</t>
  </si>
  <si>
    <t>Csirke Jázmin</t>
  </si>
  <si>
    <t>Sztolyka Luca</t>
  </si>
  <si>
    <t>Kossúth Zsuzsa Tech. Eger</t>
  </si>
  <si>
    <t>Sztuhár Ilona</t>
  </si>
  <si>
    <t>Szilágyi Vivien</t>
  </si>
  <si>
    <t>Vígh Gréta Mónika</t>
  </si>
  <si>
    <t>Magyar Kiara</t>
  </si>
  <si>
    <t>Banka Regina</t>
  </si>
  <si>
    <t>EKKE gyakorló</t>
  </si>
  <si>
    <t>Suri Viktória</t>
  </si>
  <si>
    <t>Gyöngyöshalász</t>
  </si>
  <si>
    <t>Hajnal Hanna Nikolett</t>
  </si>
  <si>
    <t>Szabó Gergő</t>
  </si>
  <si>
    <t>Rabecz Gábor</t>
  </si>
  <si>
    <t>Hábenczius Marcell Benjámin</t>
  </si>
  <si>
    <t>Jászberény</t>
  </si>
  <si>
    <t>Szent István Sport Ált. Iskola és Gimnázium</t>
  </si>
  <si>
    <t>J-N-Sz vármegye</t>
  </si>
  <si>
    <t>Győri Ernő</t>
  </si>
  <si>
    <t>Jászfényszaru</t>
  </si>
  <si>
    <t>IV. Béla Katolikus Általános Iskola</t>
  </si>
  <si>
    <t>Ponyokai Hunor</t>
  </si>
  <si>
    <t>Szolnok</t>
  </si>
  <si>
    <t>Szolnoki II. Rákóczi Ferenc Általános Iskola</t>
  </si>
  <si>
    <t>Borbás Hunor</t>
  </si>
  <si>
    <t>Győri Olivér</t>
  </si>
  <si>
    <t>Tarjáni Zoltán</t>
  </si>
  <si>
    <t>Jászberényi Nagyboldogasszony Kat. Ált. Iskola</t>
  </si>
  <si>
    <t>Major Márkó</t>
  </si>
  <si>
    <t>Jászapáti</t>
  </si>
  <si>
    <t>Jászapáti Gróf Széchenyi Kat. Ált. és Gimnázium</t>
  </si>
  <si>
    <t>Demeter Péter</t>
  </si>
  <si>
    <t>Béla Bence</t>
  </si>
  <si>
    <t>Pelyva Marcell</t>
  </si>
  <si>
    <t>Krizsa Dániel</t>
  </si>
  <si>
    <t>Szolnoki SZC Pálfy-Vízügyi Technikum</t>
  </si>
  <si>
    <t>Vaczkó Zsombor</t>
  </si>
  <si>
    <t>Szolnoki SZC Jendrassik György Gép. Technikum</t>
  </si>
  <si>
    <t>Törőcsik Kerecsen</t>
  </si>
  <si>
    <t>Szolnoki SZC Baross Gábor Műszaki Technikum</t>
  </si>
  <si>
    <t>Szügyi Kórózs Noel</t>
  </si>
  <si>
    <t>Izsold Koppány</t>
  </si>
  <si>
    <t>Vaczkó Blanka</t>
  </si>
  <si>
    <t>Hábenczius Heléna</t>
  </si>
  <si>
    <t>Jászsági Gróf Apponyi Albert Ált. Iskola</t>
  </si>
  <si>
    <t>Mészáros Brenda</t>
  </si>
  <si>
    <t>Szolnoki SZC Kreatív Technikum</t>
  </si>
  <si>
    <t>Molnár Evelin</t>
  </si>
  <si>
    <t>Bartók Abigél</t>
  </si>
  <si>
    <t>Bíró Viktória</t>
  </si>
  <si>
    <t>Varga Virág</t>
  </si>
  <si>
    <t>Szolnoki Széchenyi István Gimnázium</t>
  </si>
  <si>
    <t>Bánszegi Bendegúz Márk</t>
  </si>
  <si>
    <t>Komárom</t>
  </si>
  <si>
    <t>Jókai Mór Gimnázium</t>
  </si>
  <si>
    <t>Kom- Eszt.</t>
  </si>
  <si>
    <t>Kálmán Zsigmmond</t>
  </si>
  <si>
    <t>Tokod</t>
  </si>
  <si>
    <t>Hegyeskő Áltakános Isola</t>
  </si>
  <si>
    <t>Ádám László</t>
  </si>
  <si>
    <t>Baj</t>
  </si>
  <si>
    <t>Baji Szent István Német Nemzetiségi Általános Iskola</t>
  </si>
  <si>
    <t>Nánai Bence</t>
  </si>
  <si>
    <t>Sárisáp</t>
  </si>
  <si>
    <t>Sárisáp és Környéke Körzeti Általános Iskola</t>
  </si>
  <si>
    <t>Kurucz István</t>
  </si>
  <si>
    <t>Boszik  József Általános Iskola</t>
  </si>
  <si>
    <t>Lincmayer Balázs</t>
  </si>
  <si>
    <t>Vértessomló</t>
  </si>
  <si>
    <t>Német Nemzetiségi Kéttannyelvű Általános Iskola</t>
  </si>
  <si>
    <t>Tarcsa Milán</t>
  </si>
  <si>
    <t>Feszty Árpád Általános Iskola</t>
  </si>
  <si>
    <t>Felszeghy Ádám Kevin</t>
  </si>
  <si>
    <t>Feszty Árpád Álatalános Iskola</t>
  </si>
  <si>
    <t>Kom-Eszt</t>
  </si>
  <si>
    <t>Bozsik József Álatalános Iskola</t>
  </si>
  <si>
    <t>Vörösmarty-Varga Kolos</t>
  </si>
  <si>
    <t>Dorog</t>
  </si>
  <si>
    <t>Zsigmondy Vilmos Gimnázium</t>
  </si>
  <si>
    <t>Balogh Bendegúz Róbert</t>
  </si>
  <si>
    <t>Tata</t>
  </si>
  <si>
    <t>TSZC Bláthy Ottó Technikum</t>
  </si>
  <si>
    <t>Lencz Sára</t>
  </si>
  <si>
    <t>Kom-Eszt.</t>
  </si>
  <si>
    <t>Gyurkó Izabella Kata</t>
  </si>
  <si>
    <t>Papp Eszter</t>
  </si>
  <si>
    <t>Csoma Médea</t>
  </si>
  <si>
    <t>Piroska Lara</t>
  </si>
  <si>
    <t xml:space="preserve">Dorog </t>
  </si>
  <si>
    <t>Kom- Eszt</t>
  </si>
  <si>
    <t>Molnár Sára</t>
  </si>
  <si>
    <t>Szent Imre Római Katolikus Általános Iskola</t>
  </si>
  <si>
    <t>Baranyi Gábor</t>
  </si>
  <si>
    <t>Salgótarján</t>
  </si>
  <si>
    <t>SÁIK Székhelyintézmény</t>
  </si>
  <si>
    <t>Nógrád</t>
  </si>
  <si>
    <t>Németh Zsombor</t>
  </si>
  <si>
    <t>Salgótarjáni Általános Iskola Kodály Zoltán Tagiskolája</t>
  </si>
  <si>
    <t>Szőke Gergely</t>
  </si>
  <si>
    <t>Sakgótarján</t>
  </si>
  <si>
    <t>Babcsány Márk</t>
  </si>
  <si>
    <t>Bátonyterenye</t>
  </si>
  <si>
    <t>Fáy András Techn., Gimn., Szakk. Isk., Szakgimn. A M I és Koll.</t>
  </si>
  <si>
    <t>Barkóczi Gergő</t>
  </si>
  <si>
    <t>Sipos Dávid</t>
  </si>
  <si>
    <t>Kleszkeny Milán</t>
  </si>
  <si>
    <t>Jászberényi-Kiss Dalma</t>
  </si>
  <si>
    <t>Salgótarjáni Madách Imre Gimnázium</t>
  </si>
  <si>
    <t>Világosi Timea</t>
  </si>
  <si>
    <t>Pilinyi Maja</t>
  </si>
  <si>
    <t>Bodnár Bianka</t>
  </si>
  <si>
    <t>Bolyai János Gimnázium, Kissomlyó út 1</t>
  </si>
  <si>
    <t>Harkály Amanda Kamilla</t>
  </si>
  <si>
    <t>Barkóczi Viktória Mária</t>
  </si>
  <si>
    <t>Sütő Réka Krisztina</t>
  </si>
  <si>
    <t>Danó Dominika Irma</t>
  </si>
  <si>
    <t>Virág Iringó</t>
  </si>
  <si>
    <t>Sütő Jana Rebeka</t>
  </si>
  <si>
    <t>Máté Mirko</t>
  </si>
  <si>
    <t>Gödöllő</t>
  </si>
  <si>
    <t>Gödöllői Damjanich János Általános Iskola</t>
  </si>
  <si>
    <t>Pest vármegye</t>
  </si>
  <si>
    <t>Horváth Miron</t>
  </si>
  <si>
    <t>Érd</t>
  </si>
  <si>
    <t>Marianum Nemzetiségi Nyelvokt. Ált. Isk. és Gimn.</t>
  </si>
  <si>
    <t>Czifrik Dorián</t>
  </si>
  <si>
    <t>Százhalombatta</t>
  </si>
  <si>
    <t>1. számú Általános Iskola Százhalombatta</t>
  </si>
  <si>
    <t>Tatár Doma</t>
  </si>
  <si>
    <t>Gödöllői Török Ignác Gimnázium</t>
  </si>
  <si>
    <t>Partosfalvi Botond</t>
  </si>
  <si>
    <t>Málnási Ádám</t>
  </si>
  <si>
    <t>Isaszeg</t>
  </si>
  <si>
    <t>Klapka György Általános Iskola és AMI</t>
  </si>
  <si>
    <t>Horváth Huba</t>
  </si>
  <si>
    <t>Gödöllői Premontrei Szent Norbert Gimnázium</t>
  </si>
  <si>
    <t>Kókai András</t>
  </si>
  <si>
    <t>Arany János Ált. Isk. és Gimnázium Százhalombatta</t>
  </si>
  <si>
    <t>Sebestyén Kristóf</t>
  </si>
  <si>
    <t>Érdi Gárdonyi Géza Ált. Isk. és Gimnázium</t>
  </si>
  <si>
    <t>Horváth Péter Milán</t>
  </si>
  <si>
    <t>Törökbálint</t>
  </si>
  <si>
    <t>Bálint Márton Általános- és Középiskola Törökbálint</t>
  </si>
  <si>
    <t>Ulviczky Zétény</t>
  </si>
  <si>
    <t>Eötvös Loránd Általános Iskola</t>
  </si>
  <si>
    <t>Gyenis László Ferenc</t>
  </si>
  <si>
    <t>Diósd</t>
  </si>
  <si>
    <t>Diósdi AMK</t>
  </si>
  <si>
    <t>Bokor Dávid</t>
  </si>
  <si>
    <t>Érdligeti Általános Iskola</t>
  </si>
  <si>
    <t>Szabó Dániel Barna</t>
  </si>
  <si>
    <t>Érdi Teleki Sámuel Általános Iskola</t>
  </si>
  <si>
    <t>Kósa Koppány</t>
  </si>
  <si>
    <t>Szigetszentmiklós</t>
  </si>
  <si>
    <t>BMSZC Puskás Tivadar Távközlési és Inf. Techn.</t>
  </si>
  <si>
    <t>Hodján Ádám Tamás</t>
  </si>
  <si>
    <t>Vác</t>
  </si>
  <si>
    <t>Váci SZC Petőfi Sándor Műszaki Techn. És Gimnázium</t>
  </si>
  <si>
    <t>Kun Benedek</t>
  </si>
  <si>
    <t>Érdi SC SZISZKI</t>
  </si>
  <si>
    <t>Stutz Máté Lajos</t>
  </si>
  <si>
    <t>Salamon András</t>
  </si>
  <si>
    <t>Vajda Attila</t>
  </si>
  <si>
    <t>Érdi SC Kós Károly Technikum</t>
  </si>
  <si>
    <t>Szentmiklóssy-Nyírő Nándor</t>
  </si>
  <si>
    <t>Érdi Vörösmarty Mihály Gimnázium</t>
  </si>
  <si>
    <t>Szabó Ákos</t>
  </si>
  <si>
    <t>Ladányi Ákos</t>
  </si>
  <si>
    <t>Lengyel Ádám</t>
  </si>
  <si>
    <t>Lengyel Levente</t>
  </si>
  <si>
    <t>Tatár Márk József</t>
  </si>
  <si>
    <t>Szabó József</t>
  </si>
  <si>
    <t>Gödöllői Szent Imre Katolikus Általános Iskola</t>
  </si>
  <si>
    <t>Merkl Milán Krisztián</t>
  </si>
  <si>
    <t>Kuron Zalán</t>
  </si>
  <si>
    <t>Gödi Németh László Általános Iskola</t>
  </si>
  <si>
    <t>Pletyák Lotti</t>
  </si>
  <si>
    <t>József Attila Általános Iskola Szigetszentmiklós</t>
  </si>
  <si>
    <t>Szilágyi Orsolya</t>
  </si>
  <si>
    <t>Tolnai-Molnár Boróka</t>
  </si>
  <si>
    <t>Csorba Borka</t>
  </si>
  <si>
    <t>Pátkai Boglárka</t>
  </si>
  <si>
    <t>Varga Viktória Veronika</t>
  </si>
  <si>
    <t>Horváth Helka</t>
  </si>
  <si>
    <t>Tápai Szonja</t>
  </si>
  <si>
    <t>Pósch Gabriella Sára</t>
  </si>
  <si>
    <t>Varga Tímea Lilla</t>
  </si>
  <si>
    <t>Áncsán Nóra</t>
  </si>
  <si>
    <t>László Vivien</t>
  </si>
  <si>
    <t>Mocsári Dóra</t>
  </si>
  <si>
    <t>Steierlein Léda</t>
  </si>
  <si>
    <t>Fórizs Viktória</t>
  </si>
  <si>
    <t>Csömör</t>
  </si>
  <si>
    <t>Csömöri Mátyás Király Általános Iskola</t>
  </si>
  <si>
    <t>Feicht Anna Liza</t>
  </si>
  <si>
    <t>Újhartyán</t>
  </si>
  <si>
    <t>Újhartyáni Német Nemzetiségi Általános Iskola</t>
  </si>
  <si>
    <t>Mrena Dániel</t>
  </si>
  <si>
    <t>Kőrösi Csoma Sándor Ált. Iskola Százhalombatta</t>
  </si>
  <si>
    <t>Kazár Ádám</t>
  </si>
  <si>
    <t>Garamszegi Gergő</t>
  </si>
  <si>
    <t>Huszár Dániel</t>
  </si>
  <si>
    <t>Veresegyház</t>
  </si>
  <si>
    <t>Veresegyházi Katolikus Gimnázium</t>
  </si>
  <si>
    <t>Hangyál Máté</t>
  </si>
  <si>
    <t>Árgyelán Virág</t>
  </si>
  <si>
    <t>Kesztler Kira</t>
  </si>
  <si>
    <t>Varga Viktória</t>
  </si>
  <si>
    <t>Nagy Bianka</t>
  </si>
  <si>
    <t>Aszód</t>
  </si>
  <si>
    <t>Evangélikus Gimnázium Aszód</t>
  </si>
  <si>
    <t>Szabó Lívia</t>
  </si>
  <si>
    <t>Dunakeszi</t>
  </si>
  <si>
    <t>Dunakeszi IV. Béla Király Gimnázium</t>
  </si>
  <si>
    <t>Herendi Dalma</t>
  </si>
  <si>
    <t>Budaörs</t>
  </si>
  <si>
    <t>Creascola Két Tanítású Ált. Isk. és Nyolcosztályos Gimn.</t>
  </si>
  <si>
    <t>Kazár Boglárka</t>
  </si>
  <si>
    <t>Boronkay György Műszaki Technikum és Gimnázium</t>
  </si>
  <si>
    <t>Pápai Áron</t>
  </si>
  <si>
    <t>Nyíregyháza</t>
  </si>
  <si>
    <t xml:space="preserve">Zelk Zoltán általános iskola </t>
  </si>
  <si>
    <t>Sz-Sz-B</t>
  </si>
  <si>
    <t>Boros Barnabás Miklós</t>
  </si>
  <si>
    <t>Kazinczy Ferenc általános iskola</t>
  </si>
  <si>
    <t>Hajdu Vince Nimród</t>
  </si>
  <si>
    <t>Arany János általános iskola</t>
  </si>
  <si>
    <t>Matécsa Száva</t>
  </si>
  <si>
    <t xml:space="preserve">Jókai Mór Református Iskola és Óvoda </t>
  </si>
  <si>
    <t xml:space="preserve">Sz-Sz-B </t>
  </si>
  <si>
    <t xml:space="preserve">Bodnár Panna </t>
  </si>
  <si>
    <t>Apáczai Csere János általános iskola</t>
  </si>
  <si>
    <t>Biczó Barnabás</t>
  </si>
  <si>
    <t>Szombathely</t>
  </si>
  <si>
    <t xml:space="preserve">Premontrei Rendi Szent Norbert Gimnázium </t>
  </si>
  <si>
    <t>Vas</t>
  </si>
  <si>
    <t>Könye Attila</t>
  </si>
  <si>
    <t>Puskás Tivadar Szakképző Iskola éa Kollégium</t>
  </si>
  <si>
    <t>Róka Zoltán</t>
  </si>
  <si>
    <t>Ladányi Dominik</t>
  </si>
  <si>
    <t>Kovács Áron</t>
  </si>
  <si>
    <t>Kisalföldi ASzC Herman Ottó Környezetvédelmi és Mezőgazdasági Technikum, Szakképző Iskola és Kollégium.</t>
  </si>
  <si>
    <t>Décsei Csaba</t>
  </si>
  <si>
    <t>Németh Kristóf</t>
  </si>
  <si>
    <t>Varga Damján</t>
  </si>
  <si>
    <t>Molnár Ádám</t>
  </si>
  <si>
    <t>Sass Richárd</t>
  </si>
  <si>
    <t>Tamizer Amira</t>
  </si>
  <si>
    <t>Varasdi Nikolett</t>
  </si>
  <si>
    <t>Orbán Regina</t>
  </si>
  <si>
    <t>Horváth Boldizsár Közgazdasági és Informatikai Technikum</t>
  </si>
  <si>
    <t>Havasi Bálint</t>
  </si>
  <si>
    <t>Egervár</t>
  </si>
  <si>
    <t>Egervári László Általános Iskola</t>
  </si>
  <si>
    <t>Zala vármegye</t>
  </si>
  <si>
    <t>Havasi Balázs</t>
  </si>
  <si>
    <t>Kovács Péter</t>
  </si>
  <si>
    <t>Kónya Botond</t>
  </si>
  <si>
    <t>Zalaegerszeg</t>
  </si>
  <si>
    <t xml:space="preserve">Zalaegerszegi Dózsa György Magyar-Angol Két Tanítási Nyelvű Általános Iskola </t>
  </si>
  <si>
    <t>Réman Péter</t>
  </si>
  <si>
    <t>Ekler Péter</t>
  </si>
  <si>
    <t>Zalaegerszegi Zrínyi Miklós Gimnázium</t>
  </si>
  <si>
    <t>Becze Krisztián</t>
  </si>
  <si>
    <t>Zalaegerszegi Eötvös József Általános Iskola</t>
  </si>
  <si>
    <t>Csárdi Máté</t>
  </si>
  <si>
    <t>Zalaegerszegi SZC Ganz Ábrahám Technikum</t>
  </si>
  <si>
    <t>Németh Benedek</t>
  </si>
  <si>
    <t>Tóth Mátyás</t>
  </si>
  <si>
    <t>Selek Réka</t>
  </si>
  <si>
    <t>Horváth Regina</t>
  </si>
  <si>
    <t>Aczél Aliz</t>
  </si>
  <si>
    <t>Havasi Liliána</t>
  </si>
  <si>
    <t>Szedlák Ádám</t>
  </si>
  <si>
    <t>Keszthely</t>
  </si>
  <si>
    <t>Egry József Általános Iskola és Alapfokú Művészeti Iskola</t>
  </si>
  <si>
    <t>Ifi Levente</t>
  </si>
  <si>
    <t>Keszthelyi Vajda János Gimnázium</t>
  </si>
  <si>
    <t>Hullay Zovárd Barnabás</t>
  </si>
  <si>
    <t>Cserszegtomaj</t>
  </si>
  <si>
    <t>Szabó István Általános Iskola</t>
  </si>
  <si>
    <t>Heizler Bence</t>
  </si>
  <si>
    <t>Életfa Általános és Alapfokú Művészeti Iskola</t>
  </si>
  <si>
    <t>Capári Levente Nimród</t>
  </si>
  <si>
    <t>Paál Miksa</t>
  </si>
  <si>
    <t>Csókás Dezső</t>
  </si>
  <si>
    <t>Csány-Szendrey Általános Iskola és Alapfokú Művészeti Iskola</t>
  </si>
  <si>
    <t>Berkes Ágoston</t>
  </si>
  <si>
    <t>Dencs Máté</t>
  </si>
  <si>
    <t>Doma Gergely Hunor</t>
  </si>
  <si>
    <t>Keszthelyi Vendéglátó Technikum</t>
  </si>
  <si>
    <t>Gevlich Sergei</t>
  </si>
  <si>
    <t>Bencze Richárd</t>
  </si>
  <si>
    <t>Pompor Emma</t>
  </si>
  <si>
    <t>Zalaegerszegi SZC Keszthelyi Asbóth Sándor Technikum, Szakképző Iskola és Kollégium</t>
  </si>
  <si>
    <t>Fejes Réka</t>
  </si>
  <si>
    <t>Premontrei Szakgimnázium, Technikum és Kollégium</t>
  </si>
  <si>
    <t>Kis Vanda Liána</t>
  </si>
  <si>
    <t>Deme-Horváth Dávid</t>
  </si>
  <si>
    <t>Budapest</t>
  </si>
  <si>
    <t>Kölcsey Ferenc ÁI.</t>
  </si>
  <si>
    <t>Pekárovics Márton</t>
  </si>
  <si>
    <t xml:space="preserve">Jedlik Ányos Gimnázium </t>
  </si>
  <si>
    <t>Büki Csaba</t>
  </si>
  <si>
    <t>Darus utcai Magyar-Német Két Tannyelvű ÁI.</t>
  </si>
  <si>
    <t>Bernát Henrik</t>
  </si>
  <si>
    <t>Kispesti Puskás Ferenc ÁI.</t>
  </si>
  <si>
    <t>Gattyán-Tamás Erik</t>
  </si>
  <si>
    <t>Kopsa-Komáromi Barnabás</t>
  </si>
  <si>
    <t>Szabó Zsombor</t>
  </si>
  <si>
    <t>Szent Lőrinc Katolikus ÁI.</t>
  </si>
  <si>
    <t>Szabó Bendegúz</t>
  </si>
  <si>
    <t>Katona József ÁI.</t>
  </si>
  <si>
    <t>Horváth Benedek</t>
  </si>
  <si>
    <t>Kazinczy Ferenc ÁI.</t>
  </si>
  <si>
    <t>Fiser Ádám</t>
  </si>
  <si>
    <t>Fekete István ÁI.</t>
  </si>
  <si>
    <t>Baranyi Maja</t>
  </si>
  <si>
    <t>Reménység Katolikus Általános Iskola és Óvoda</t>
  </si>
  <si>
    <t>Nyilas Gréta</t>
  </si>
  <si>
    <t>Jókai Mór Református isk.</t>
  </si>
  <si>
    <t>Csernyi Szofi</t>
  </si>
  <si>
    <t>kerületi Széchenyi István ÁI.</t>
  </si>
  <si>
    <t>Kopsa Komáromi Alíz</t>
  </si>
  <si>
    <t>Koncz József</t>
  </si>
  <si>
    <t>Óbudai Árpád Gimnázium</t>
  </si>
  <si>
    <t>Földes Attila</t>
  </si>
  <si>
    <t>Kerületi Nagy László ÁI. és Gimnázium</t>
  </si>
  <si>
    <t>Leipold Gergely</t>
  </si>
  <si>
    <t>Bertalan Ciprián</t>
  </si>
  <si>
    <t>Kerületi Szent-Györgyi Albert ÁI. és Gimnázium</t>
  </si>
  <si>
    <t>Erdős Milán</t>
  </si>
  <si>
    <t>Ady Endre Gimnázium</t>
  </si>
  <si>
    <t>Náfrádi György</t>
  </si>
  <si>
    <t xml:space="preserve">BGéSZC Kossuth Lajos kéttannyelvű technikum </t>
  </si>
  <si>
    <t>Tatár Márton</t>
  </si>
  <si>
    <t xml:space="preserve">Toldy Ferenc Gimnázium </t>
  </si>
  <si>
    <t>Sári Kornélia</t>
  </si>
  <si>
    <t>Budapest XX. Kerületi Kossuth Lajos Gimnázium</t>
  </si>
  <si>
    <t xml:space="preserve">Bárkányi Luca </t>
  </si>
  <si>
    <t xml:space="preserve">Szent Margit Gimnázium </t>
  </si>
  <si>
    <t>Knizner Kata</t>
  </si>
  <si>
    <t xml:space="preserve">Német Nemzetiségi Gimnázium és Kollégium </t>
  </si>
  <si>
    <t>Kovács Katalin Tünde</t>
  </si>
  <si>
    <t>Farkas Gréta</t>
  </si>
  <si>
    <t xml:space="preserve">BGSZC Dobos C. József Vendéglátóipari Technikum és SzKI. </t>
  </si>
  <si>
    <t>Marton Tamás</t>
  </si>
  <si>
    <t>Újpesti Karinthy Frigyes Magyar-Angol Két Tanítási Nyelvű ÁI.</t>
  </si>
  <si>
    <t>Illés Dániel</t>
  </si>
  <si>
    <t>Zuglói Hermann Ottó Tudásközpont Általános Iskola</t>
  </si>
  <si>
    <t>Leopold  Milán</t>
  </si>
  <si>
    <t>Újlak Utcai Általános, Német Nemzetiségi és Magyar-Angol Két TNY I.</t>
  </si>
  <si>
    <t>Veress Dániel</t>
  </si>
  <si>
    <t>Boldog Adolf Korpin Katolikus ÁI</t>
  </si>
  <si>
    <t>Varga Vince Csete</t>
  </si>
  <si>
    <t>Zuglói Hajós Alfréd Magyar-Német Két Tanítási Nyelvű ÁI.</t>
  </si>
  <si>
    <t>Szász Bence</t>
  </si>
  <si>
    <t>Vajcsy-Cobai Pierluca</t>
  </si>
  <si>
    <t>Újlaki Magyar-Olasz Két Tanitási Nyelvű ÁI.</t>
  </si>
  <si>
    <t>Imeli Kristóf Milán</t>
  </si>
  <si>
    <t>Budapest Arany János ÁI.</t>
  </si>
  <si>
    <t>Huszti Barnabás</t>
  </si>
  <si>
    <t>Podmaniczky János Evangélikus Óvoda és ÁI.</t>
  </si>
  <si>
    <t>Budapest1</t>
  </si>
  <si>
    <t>Budapest2</t>
  </si>
  <si>
    <t>Kovács Hanga</t>
  </si>
  <si>
    <t>Marton Tamara</t>
  </si>
  <si>
    <t>Horváth Anna Róza</t>
  </si>
  <si>
    <t>Babits Mihály Gimnázium</t>
  </si>
  <si>
    <t>Yin Jiayi</t>
  </si>
  <si>
    <t>Szent István Gimnázium</t>
  </si>
  <si>
    <t>Hábel Barna</t>
  </si>
  <si>
    <t xml:space="preserve">Gundel Károly Vendéglátó és Turisztikai Technikum </t>
  </si>
  <si>
    <t>Hegyi Szilárd</t>
  </si>
  <si>
    <t xml:space="preserve">Lónyay utcai Református Gimnázium </t>
  </si>
  <si>
    <t>Sinka Noel</t>
  </si>
  <si>
    <t>Gourmand Középiskola</t>
  </si>
  <si>
    <t>Behringer Christopher</t>
  </si>
  <si>
    <t>Budapesti Egyetemi Katolikus Gimnázium és Kollégium</t>
  </si>
  <si>
    <t>Szöllősi Nikolett</t>
  </si>
  <si>
    <t>Budapest IX. Kerületi Weöres Sándor ÁI. és Gimnázium</t>
  </si>
  <si>
    <t>Miklós Borbála</t>
  </si>
  <si>
    <t xml:space="preserve">Petrik Lajos Két Tanítási Nyelvű Technikum </t>
  </si>
  <si>
    <t>Csikász Panni</t>
  </si>
  <si>
    <t>Leövey Klára Gimnázium</t>
  </si>
  <si>
    <t>Kispál Be+B76:I82rnát</t>
  </si>
  <si>
    <t xml:space="preserve">Közgazdasági Politechnikum </t>
  </si>
  <si>
    <t>Csincsa Milán</t>
  </si>
  <si>
    <t>Korondi Szabolcs</t>
  </si>
  <si>
    <t>Zugligeti ÁI.</t>
  </si>
  <si>
    <t>Ródler Bence</t>
  </si>
  <si>
    <t xml:space="preserve">ELTE Trefort Ágoston Gyakorló Gimnázium </t>
  </si>
  <si>
    <t>Gosztola Gergő</t>
  </si>
  <si>
    <t>Csanádi Árpád Sportiskola, ÁI és Gimnázium</t>
  </si>
  <si>
    <t>Tuza Mályás</t>
  </si>
  <si>
    <t>Angol Nyelvet Emelt Szinten Oktató ÁI.</t>
  </si>
  <si>
    <t>Farkas Ákos</t>
  </si>
  <si>
    <t>Jókai Mór ÁI.</t>
  </si>
  <si>
    <t> Gunczer Léna </t>
  </si>
  <si>
    <t>Britannica International School</t>
  </si>
  <si>
    <t>Kerepeczki Bianka </t>
  </si>
  <si>
    <t>Budapest XV. Kerületi Kossuth Lajos ÁI.</t>
  </si>
  <si>
    <t>Bence Golda Jente</t>
  </si>
  <si>
    <t>Scheiber Sándor Gimnázium ès Általános iskola</t>
  </si>
  <si>
    <t>Lázár Boróka</t>
  </si>
  <si>
    <t> ELTE Trefort Ágoston Gyakorló Gimnázium</t>
  </si>
  <si>
    <t>Dolmányos Gabriella</t>
  </si>
  <si>
    <t>Budapest-Fasori Evangélikus Gimnázium</t>
  </si>
  <si>
    <t xml:space="preserve">Polonkai Hanna </t>
  </si>
  <si>
    <t>Pasaréti Szabó Lőrinc Magyar-Angol Két Tanítási Nyelvű ÁI. és Gimn.</t>
  </si>
  <si>
    <t>Keresztesi Zsófia</t>
  </si>
  <si>
    <t>Kassa Utcai ÁI.</t>
  </si>
  <si>
    <t>Szentjóby Kevin Kristóf</t>
  </si>
  <si>
    <t xml:space="preserve">Szily Kálmán Technikum és Kollégium </t>
  </si>
  <si>
    <t>Szilágyi Nándor</t>
  </si>
  <si>
    <t>Károlyi István ÁI. és Gimnázium</t>
  </si>
  <si>
    <t>Kozma Cintia</t>
  </si>
  <si>
    <t>Eötvös József Gimnázium</t>
  </si>
  <si>
    <t>Szász Boglárka Róza</t>
  </si>
  <si>
    <t>Újbudai Széchenyi István Gimnázium</t>
  </si>
  <si>
    <t>Sinkó Diána</t>
  </si>
  <si>
    <t>Verebély László Technikum</t>
  </si>
  <si>
    <t>Polyák Alexa</t>
  </si>
  <si>
    <t xml:space="preserve">BGSZC Szent István Technikum és Kollégium </t>
  </si>
  <si>
    <t>Ilyés Heléna</t>
  </si>
  <si>
    <t>Bethlen Gábor Általános Iskola és Gimnázium</t>
  </si>
  <si>
    <t>Virághalmi Csongor</t>
  </si>
  <si>
    <t>Péri Öveges József Általános Iskola</t>
  </si>
  <si>
    <t>Gy-M-S</t>
  </si>
  <si>
    <t>Csürhés Hanna</t>
  </si>
  <si>
    <t>Sopron</t>
  </si>
  <si>
    <t>Hunyadi János Evangélikus Óvoda és Általános Iskola</t>
  </si>
  <si>
    <t>Hatos Flóra</t>
  </si>
  <si>
    <t>Berzsenyi Dániel Evangélikus Gimnázium és Kollégium</t>
  </si>
  <si>
    <t>Kapcsa Lilla</t>
  </si>
  <si>
    <t>Pér</t>
  </si>
  <si>
    <t>Kovács Kata</t>
  </si>
  <si>
    <t>Győr</t>
  </si>
  <si>
    <t>Győri Kovács Margit Német Nyelvoktató Nemzetiségi Általános Iskola</t>
  </si>
  <si>
    <t>Kovacsity Igor</t>
  </si>
  <si>
    <t>Győri SZC Lukács Sándor Járműipari és Gépészeti Technikum és Kollégium</t>
  </si>
  <si>
    <t>Piczinger Benedek</t>
  </si>
  <si>
    <t>Soproni Széchenyi István Gimnázium</t>
  </si>
  <si>
    <t>Juhász Dávid</t>
  </si>
  <si>
    <t>Győri SZC Bercsényi Miklós Közlekedési és Sportiskolai Technikum</t>
  </si>
  <si>
    <t>Sipos Botond</t>
  </si>
  <si>
    <t>Kisalföldi ASzC Roth Gyula Erdészeti Technikum</t>
  </si>
  <si>
    <t>Szövetes Tádé</t>
  </si>
  <si>
    <t>Dietrich Lóránt</t>
  </si>
  <si>
    <t>Mágel Marcell</t>
  </si>
  <si>
    <t>Németh Hajnal Csongor</t>
  </si>
  <si>
    <t>Bicsák Bence</t>
  </si>
  <si>
    <t>Tóth Zsombor</t>
  </si>
  <si>
    <t>Soproni Szakképzési Centrum Vas- és Villamosipari Technikum</t>
  </si>
  <si>
    <t>Csaplár Márta</t>
  </si>
  <si>
    <t>Vágány Luca Sára</t>
  </si>
  <si>
    <t>Szent Orsolya Római Katolikus Gimnázium</t>
  </si>
  <si>
    <t>Gergely Míra</t>
  </si>
  <si>
    <t>Horváth Zelma Eszter</t>
  </si>
  <si>
    <t>Gulyás-Gibicsár Emma</t>
  </si>
  <si>
    <t>Szabó Zafira</t>
  </si>
  <si>
    <t>GY-M-S</t>
  </si>
  <si>
    <t>Szurdi Zsombor</t>
  </si>
  <si>
    <t>Szabadhegyi Magyar-Német Két Tanítási Nyelvű Általános Iskola és Gimnázium</t>
  </si>
  <si>
    <t>Pálinger Noel</t>
  </si>
  <si>
    <t>Rábapatona</t>
  </si>
  <si>
    <t>Rábapatonai Petőfi Sándor Általános Iskola</t>
  </si>
  <si>
    <t>Tóth Karolin</t>
  </si>
  <si>
    <t>Péterfy Sándor Evangélikus Általános Iskola</t>
  </si>
  <si>
    <t>Dobos Gabriella</t>
  </si>
  <si>
    <t>Győri Kodály Zoltán Ének-Zenei Általános Iskola</t>
  </si>
  <si>
    <t>Tóth Ádám</t>
  </si>
  <si>
    <t>Győri SZC Pattantyús-Ábrahám Géza Technikum</t>
  </si>
  <si>
    <t>Bagó Iringó</t>
  </si>
  <si>
    <t>Győri Baksa Kálmán Gimnázium</t>
  </si>
  <si>
    <t>Tóth Eszter</t>
  </si>
  <si>
    <t>Fonyód</t>
  </si>
  <si>
    <t>Somogy vármegye</t>
  </si>
  <si>
    <t>Szarvas</t>
  </si>
  <si>
    <t>Bordány</t>
  </si>
  <si>
    <t>Szeged</t>
  </si>
  <si>
    <t>Röszke</t>
  </si>
  <si>
    <t>Visonta</t>
  </si>
  <si>
    <t>Detk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</si>
  <si>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</si>
  <si>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</si>
  <si>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</si>
  <si>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</si>
  <si>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</si>
  <si>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</si>
  <si>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</si>
  <si>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</si>
  <si>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</si>
  <si>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</si>
  <si>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</si>
  <si>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</si>
  <si>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</si>
  <si>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</si>
  <si>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</si>
  <si>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</si>
  <si>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</si>
  <si>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</si>
  <si>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</si>
  <si>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</si>
  <si>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</si>
  <si>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</si>
  <si>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</si>
  <si>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</si>
  <si>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</si>
  <si>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</si>
  <si>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</si>
  <si>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</si>
  <si>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</si>
  <si>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</si>
  <si>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</si>
  <si>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</si>
  <si>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</si>
  <si>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</si>
  <si>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</si>
  <si>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</si>
  <si>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</si>
  <si>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</si>
  <si>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</si>
  <si>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</si>
  <si>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</si>
  <si>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</si>
  <si>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</si>
  <si>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</si>
  <si>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</si>
  <si>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</si>
  <si>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</si>
  <si>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</si>
  <si>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</si>
  <si>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</si>
  <si>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</si>
  <si>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</si>
  <si>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</si>
  <si>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</si>
  <si>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</si>
  <si>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</si>
  <si>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</si>
  <si>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</si>
  <si>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</si>
  <si>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</si>
  <si>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</si>
  <si>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</si>
  <si>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</si>
  <si>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</si>
  <si>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</si>
  <si>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</si>
  <si>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</si>
  <si>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</si>
  <si>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</si>
  <si>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</si>
  <si>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</si>
  <si>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</si>
  <si>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</si>
  <si>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</si>
  <si>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</si>
  <si>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</si>
  <si>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</si>
  <si>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</si>
  <si>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</si>
  <si>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</si>
  <si>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</si>
  <si>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</si>
  <si>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</si>
  <si>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</si>
  <si>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</si>
  <si>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</si>
  <si>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</si>
  <si>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</si>
  <si>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</si>
  <si>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</si>
  <si>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</si>
  <si>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</si>
  <si>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</si>
  <si>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</si>
  <si>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</si>
  <si>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</si>
  <si>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</si>
  <si>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</si>
  <si>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</si>
  <si>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</si>
  <si>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</si>
  <si>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</si>
  <si>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</si>
  <si>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</si>
  <si>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</si>
  <si>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</si>
  <si>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</si>
  <si>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</si>
  <si>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</si>
  <si>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</si>
  <si>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</si>
  <si>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</si>
  <si>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</si>
  <si>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</si>
  <si>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</si>
  <si>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</si>
  <si>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</si>
  <si>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</si>
  <si>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</si>
  <si>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</si>
  <si>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</si>
  <si>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</si>
  <si>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</si>
  <si>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</si>
  <si>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</si>
  <si>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</si>
  <si>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</si>
  <si>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</si>
  <si>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</si>
  <si>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</si>
  <si>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</si>
  <si>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</si>
  <si>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</si>
  <si>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</si>
  <si>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</si>
  <si>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</si>
  <si>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</si>
  <si>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</si>
  <si>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</si>
  <si>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</si>
  <si>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</si>
  <si>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</si>
  <si>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</si>
  <si>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</si>
  <si>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</si>
  <si>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</si>
  <si>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</si>
  <si>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</si>
  <si>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</si>
  <si>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</si>
  <si>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</si>
  <si>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</si>
  <si>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</si>
  <si>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</si>
  <si>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</si>
  <si>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</si>
  <si>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</si>
  <si>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</si>
  <si>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</si>
  <si>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</si>
  <si>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</si>
  <si>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</si>
  <si>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</si>
  <si>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</si>
  <si>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</si>
  <si>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</si>
  <si>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</si>
  <si>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</si>
  <si>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</si>
  <si>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Borzavár</t>
  </si>
  <si>
    <t>Békéssámson</t>
  </si>
  <si>
    <t>Makó</t>
  </si>
  <si>
    <t>Hódmezővásárhely</t>
  </si>
  <si>
    <t>Lesencetomaj</t>
  </si>
  <si>
    <t>Göd</t>
  </si>
  <si>
    <t>Mátyás Király Gimnázium és Kollégium.</t>
  </si>
  <si>
    <t>sor</t>
  </si>
  <si>
    <t>IV.</t>
  </si>
  <si>
    <t>V.</t>
  </si>
  <si>
    <t>VI.</t>
  </si>
  <si>
    <t>VII.</t>
  </si>
  <si>
    <t>VIII.</t>
  </si>
  <si>
    <t>IX.</t>
  </si>
  <si>
    <t>Zártir Légpuska 20</t>
  </si>
  <si>
    <t>fiú</t>
  </si>
  <si>
    <t>áik</t>
  </si>
  <si>
    <t>9:40-9:50-10:20</t>
  </si>
  <si>
    <t>KI</t>
  </si>
  <si>
    <t>leány</t>
  </si>
  <si>
    <t>10:30-10:40-11:10</t>
  </si>
  <si>
    <t>Nyíltir Légpuska 20</t>
  </si>
  <si>
    <t>11:20-11:30-12:00</t>
  </si>
  <si>
    <t>12:10-12:20-12:50</t>
  </si>
  <si>
    <t>13:00-13:10-13:40</t>
  </si>
  <si>
    <t>13:50-14:00-14:30</t>
  </si>
  <si>
    <t>Légpisztoly 20</t>
  </si>
  <si>
    <t>14:40-14:50-15:20</t>
  </si>
  <si>
    <t>15:30-15:40-16:10</t>
  </si>
  <si>
    <t>16:20-16:30-17:00</t>
  </si>
  <si>
    <t>2024/25. tanévi 10m MSSZ Általános és középiskolások Országos Bajnoksága, Budapest, Nemzeti Lőtér</t>
  </si>
  <si>
    <t>2024. december 13. péntek</t>
  </si>
  <si>
    <t>össz fő 2024</t>
  </si>
  <si>
    <t>10:30-10:40-11:9</t>
  </si>
  <si>
    <t>Vármegyei Bajnokságai</t>
  </si>
  <si>
    <t>Kovács Julianna</t>
  </si>
  <si>
    <t>Katona Zselyke</t>
  </si>
  <si>
    <t>Gyenge Alexa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</si>
</sst>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8" x14ac:knownFonts="1">
    <font>
      <sz val="10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color indexed="12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4"/>
      <color indexed="12"/>
      <name val="Arial"/>
      <family val="2"/>
    </font>
    <font>
      <b/>
      <sz val="14"/>
      <color indexed="12"/>
      <name val="Arial"/>
      <family val="2"/>
    </font>
    <font>
      <sz val="10"/>
      <color indexed="12"/>
      <name val="Arial CE"/>
      <charset val="238"/>
    </font>
    <font>
      <b/>
      <sz val="10"/>
      <color indexed="12"/>
      <name val="Arial"/>
      <family val="2"/>
    </font>
    <font>
      <sz val="10"/>
      <color indexed="12"/>
      <name val="Verdana"/>
      <family val="2"/>
    </font>
    <font>
      <b/>
      <sz val="18"/>
      <color indexed="12"/>
      <name val="Arial"/>
      <family val="2"/>
    </font>
    <font>
      <sz val="18"/>
      <color indexed="12"/>
      <name val="Arial"/>
      <family val="2"/>
    </font>
    <font>
      <sz val="18"/>
      <color indexed="12"/>
      <name val="Arial CE"/>
      <charset val="238"/>
    </font>
    <font>
      <b/>
      <sz val="18"/>
      <color indexed="12"/>
      <name val="Arial CE"/>
      <family val="2"/>
      <charset val="238"/>
    </font>
    <font>
      <sz val="10"/>
      <name val="Arial"/>
      <family val="2"/>
      <charset val="238"/>
    </font>
    <font>
      <sz val="12"/>
      <name val="Arial CE"/>
      <charset val="238"/>
    </font>
    <font>
      <b/>
      <sz val="20"/>
      <color indexed="12"/>
      <name val="Arial"/>
      <family val="2"/>
    </font>
    <font>
      <sz val="11"/>
      <color indexed="8"/>
      <name val="Calibri"/>
      <family val="2"/>
      <charset val="238"/>
    </font>
    <font>
      <sz val="24"/>
      <name val="Monotype Corsiva"/>
      <family val="4"/>
      <charset val="238"/>
    </font>
    <font>
      <sz val="16"/>
      <name val="Monotype Corsiva"/>
      <family val="4"/>
      <charset val="238"/>
    </font>
    <font>
      <sz val="28"/>
      <name val="Monotype Corsiva"/>
      <family val="4"/>
      <charset val="238"/>
    </font>
    <font>
      <sz val="32"/>
      <name val="Monotype Corsiva"/>
      <family val="4"/>
      <charset val="238"/>
    </font>
    <font>
      <b/>
      <sz val="24"/>
      <color rgb="FFFF0000"/>
      <name val="Monotype Corsiva"/>
      <family val="4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0"/>
      <color rgb="FFFF0000"/>
      <name val="Arial CE"/>
      <charset val="238"/>
    </font>
    <font>
      <b/>
      <sz val="20"/>
      <color indexed="12"/>
      <name val="Arial CE"/>
      <charset val="238"/>
    </font>
    <font>
      <sz val="22"/>
      <name val="Monotype Corsiva"/>
      <family val="4"/>
      <charset val="238"/>
    </font>
    <font>
      <sz val="38"/>
      <name val="Monotype Corsiva"/>
      <family val="4"/>
      <charset val="238"/>
    </font>
    <font>
      <sz val="26"/>
      <name val="Monotype Corsiva"/>
      <family val="4"/>
      <charset val="238"/>
    </font>
    <font>
      <sz val="24"/>
      <name val="Arial CE"/>
      <charset val="238"/>
    </font>
    <font>
      <sz val="18"/>
      <name val="Monotype Corsiva"/>
      <family val="4"/>
      <charset val="238"/>
    </font>
    <font>
      <sz val="28"/>
      <name val="Arial CE"/>
      <charset val="238"/>
    </font>
    <font>
      <sz val="52"/>
      <color rgb="FF000080"/>
      <name val="Monotype Corsiva"/>
      <family val="4"/>
      <charset val="238"/>
    </font>
    <font>
      <sz val="52"/>
      <color rgb="FF000080"/>
      <name val="Arial CE"/>
      <charset val="238"/>
    </font>
    <font>
      <sz val="38"/>
      <name val="Arial CE"/>
      <charset val="238"/>
    </font>
    <font>
      <b/>
      <sz val="48"/>
      <color rgb="FFFF0000"/>
      <name val="Monotype Corsiva"/>
      <family val="4"/>
      <charset val="238"/>
    </font>
    <font>
      <sz val="78"/>
      <color rgb="FF000080"/>
      <name val="Monotype Corsiva"/>
      <family val="4"/>
      <charset val="238"/>
    </font>
    <font>
      <sz val="14"/>
      <name val="Arial CE"/>
      <charset val="238"/>
    </font>
    <font>
      <b/>
      <sz val="18"/>
      <color rgb="FF0000FF"/>
      <name val="Arial"/>
      <family val="2"/>
    </font>
    <font>
      <b/>
      <sz val="18"/>
      <color rgb="FF0000FF"/>
      <name val="Arial CE"/>
      <family val="2"/>
      <charset val="238"/>
    </font>
    <font>
      <sz val="10"/>
      <color rgb="FF0000FF"/>
      <name val="Arial CE"/>
      <family val="2"/>
      <charset val="238"/>
    </font>
    <font>
      <sz val="10"/>
      <color rgb="FF0000FF"/>
      <name val="Arial CE"/>
      <charset val="238"/>
    </font>
    <font>
      <b/>
      <sz val="10"/>
      <color rgb="FF0000FF"/>
      <name val="Arial"/>
      <family val="2"/>
    </font>
    <font>
      <b/>
      <sz val="18"/>
      <color rgb="FF0000FF"/>
      <name val="Arial CE"/>
      <charset val="238"/>
    </font>
    <font>
      <sz val="22"/>
      <color rgb="FF000080"/>
      <name val="Monotype Corsiva"/>
      <family val="4"/>
      <charset val="238"/>
    </font>
    <font>
      <sz val="34"/>
      <color rgb="FF000080"/>
      <name val="Monotype Corsiva"/>
      <family val="4"/>
      <charset val="238"/>
    </font>
    <font>
      <sz val="34"/>
      <color rgb="FF000080"/>
      <name val="Arial CE"/>
      <charset val="238"/>
    </font>
    <font>
      <sz val="34"/>
      <name val="Arial CE"/>
      <charset val="238"/>
    </font>
    <font>
      <sz val="32"/>
      <color rgb="FF000080"/>
      <name val="Monotype Corsiva"/>
      <family val="4"/>
      <charset val="238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rgb="FF292D33"/>
      <name val="Arial"/>
      <family val="2"/>
      <charset val="238"/>
    </font>
    <font>
      <sz val="8"/>
      <name val="Arial CE"/>
      <charset val="238"/>
    </font>
    <font>
      <sz val="12"/>
      <color rgb="FF222222"/>
      <name val="Arial"/>
      <family val="2"/>
      <charset val="238"/>
    </font>
    <font>
      <b/>
      <sz val="12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7"/>
      <color rgb="FF000000"/>
      <name val="Times New Roman"/>
      <family val="1"/>
      <charset val="238"/>
    </font>
    <font>
      <sz val="6"/>
      <color rgb="FF00000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9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52" fillId="0" borderId="0"/>
  </cellStyleXfs>
  <cellXfs count="282">
    <xf numFmtId="0" fontId="0" fillId="0" borderId="0" xfId="0"/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center" vertical="center" wrapText="1"/>
    </xf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0" fontId="12" fillId="0" borderId="0" xfId="0" applyFont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25" fillId="0" borderId="0" xfId="0" applyFont="1"/>
    <xf numFmtId="0" fontId="0" fillId="0" borderId="0" xfId="0" applyAlignment="1">
      <alignment horizontal="center"/>
    </xf>
    <xf numFmtId="0" fontId="26" fillId="0" borderId="0" xfId="0" applyFont="1" applyAlignment="1">
      <alignment horizontal="center"/>
    </xf>
    <xf numFmtId="0" fontId="17" fillId="0" borderId="0" xfId="0" applyFont="1"/>
    <xf numFmtId="0" fontId="4" fillId="0" borderId="0" xfId="0" applyFont="1"/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7" fillId="0" borderId="0" xfId="0" applyFont="1"/>
    <xf numFmtId="0" fontId="1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5" fillId="0" borderId="0" xfId="0" applyFont="1"/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vertical="center"/>
    </xf>
    <xf numFmtId="0" fontId="33" fillId="0" borderId="0" xfId="0" applyFont="1"/>
    <xf numFmtId="0" fontId="0" fillId="0" borderId="0" xfId="0" applyAlignment="1">
      <alignment horizontal="right" vertical="center"/>
    </xf>
    <xf numFmtId="0" fontId="40" fillId="5" borderId="3" xfId="0" applyFont="1" applyFill="1" applyBorder="1" applyAlignment="1">
      <alignment vertical="center"/>
    </xf>
    <xf numFmtId="0" fontId="30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7" fillId="0" borderId="0" xfId="0" applyFont="1"/>
    <xf numFmtId="0" fontId="37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3" fillId="0" borderId="1" xfId="0" applyFont="1" applyBorder="1" applyAlignment="1">
      <alignment vertical="center"/>
    </xf>
    <xf numFmtId="0" fontId="12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44" fillId="0" borderId="0" xfId="0" applyFont="1" applyAlignment="1">
      <alignment horizontal="center"/>
    </xf>
    <xf numFmtId="0" fontId="45" fillId="0" borderId="0" xfId="0" applyFont="1"/>
    <xf numFmtId="0" fontId="44" fillId="0" borderId="0" xfId="0" applyFont="1"/>
    <xf numFmtId="0" fontId="44" fillId="0" borderId="0" xfId="0" applyFont="1" applyAlignment="1">
      <alignment horizontal="left"/>
    </xf>
    <xf numFmtId="0" fontId="42" fillId="0" borderId="0" xfId="0" applyFont="1"/>
    <xf numFmtId="0" fontId="46" fillId="0" borderId="0" xfId="0" applyFont="1" applyAlignment="1">
      <alignment vertical="center"/>
    </xf>
    <xf numFmtId="0" fontId="29" fillId="0" borderId="0" xfId="0" applyFont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0" fontId="36" fillId="0" borderId="0" xfId="0" applyFont="1"/>
    <xf numFmtId="0" fontId="47" fillId="0" borderId="0" xfId="0" applyFont="1"/>
    <xf numFmtId="0" fontId="4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4" fillId="6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53" fillId="6" borderId="0" xfId="0" applyFont="1" applyFill="1"/>
    <xf numFmtId="0" fontId="53" fillId="6" borderId="0" xfId="0" applyFont="1" applyFill="1" applyAlignment="1">
      <alignment horizontal="center"/>
    </xf>
    <xf numFmtId="0" fontId="53" fillId="0" borderId="0" xfId="0" applyFont="1"/>
    <xf numFmtId="0" fontId="53" fillId="0" borderId="0" xfId="0" applyFont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9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54" fillId="6" borderId="1" xfId="0" applyFont="1" applyFill="1" applyBorder="1"/>
    <xf numFmtId="0" fontId="54" fillId="6" borderId="1" xfId="0" applyFont="1" applyFill="1" applyBorder="1" applyAlignment="1">
      <alignment horizontal="center"/>
    </xf>
    <xf numFmtId="49" fontId="4" fillId="6" borderId="1" xfId="0" applyNumberFormat="1" applyFont="1" applyFill="1" applyBorder="1"/>
    <xf numFmtId="0" fontId="55" fillId="6" borderId="1" xfId="0" applyFont="1" applyFill="1" applyBorder="1" applyAlignment="1">
      <alignment horizontal="center"/>
    </xf>
    <xf numFmtId="0" fontId="55" fillId="6" borderId="1" xfId="0" applyFont="1" applyFill="1" applyBorder="1" applyAlignment="1">
      <alignment horizontal="left"/>
    </xf>
    <xf numFmtId="49" fontId="55" fillId="6" borderId="1" xfId="0" applyNumberFormat="1" applyFont="1" applyFill="1" applyBorder="1" applyAlignment="1">
      <alignment horizontal="left" wrapText="1"/>
    </xf>
    <xf numFmtId="0" fontId="56" fillId="6" borderId="1" xfId="0" applyFont="1" applyFill="1" applyBorder="1" applyAlignment="1">
      <alignment horizontal="center"/>
    </xf>
    <xf numFmtId="0" fontId="4" fillId="6" borderId="1" xfId="0" applyFont="1" applyFill="1" applyBorder="1"/>
    <xf numFmtId="49" fontId="55" fillId="6" borderId="1" xfId="0" applyNumberFormat="1" applyFont="1" applyFill="1" applyBorder="1" applyAlignment="1">
      <alignment horizontal="left"/>
    </xf>
    <xf numFmtId="0" fontId="54" fillId="0" borderId="1" xfId="0" applyFont="1" applyBorder="1"/>
    <xf numFmtId="0" fontId="5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left" vertical="center"/>
    </xf>
    <xf numFmtId="49" fontId="4" fillId="0" borderId="1" xfId="0" applyNumberFormat="1" applyFont="1" applyBorder="1"/>
    <xf numFmtId="0" fontId="55" fillId="0" borderId="1" xfId="0" applyFont="1" applyBorder="1" applyAlignment="1">
      <alignment horizontal="center"/>
    </xf>
    <xf numFmtId="0" fontId="55" fillId="0" borderId="1" xfId="0" applyFont="1" applyBorder="1" applyAlignment="1">
      <alignment horizontal="left"/>
    </xf>
    <xf numFmtId="49" fontId="55" fillId="0" borderId="1" xfId="0" applyNumberFormat="1" applyFont="1" applyBorder="1" applyAlignment="1">
      <alignment horizontal="left" wrapText="1"/>
    </xf>
    <xf numFmtId="0" fontId="56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54" fillId="0" borderId="0" xfId="0" applyFont="1"/>
    <xf numFmtId="0" fontId="54" fillId="0" borderId="0" xfId="0" applyFont="1" applyAlignment="1">
      <alignment horizontal="center"/>
    </xf>
    <xf numFmtId="0" fontId="54" fillId="6" borderId="1" xfId="0" applyFont="1" applyFill="1" applyBorder="1" applyAlignment="1">
      <alignment horizontal="left" vertical="center"/>
    </xf>
    <xf numFmtId="0" fontId="54" fillId="6" borderId="1" xfId="0" applyFont="1" applyFill="1" applyBorder="1" applyAlignment="1">
      <alignment vertical="center"/>
    </xf>
    <xf numFmtId="0" fontId="4" fillId="1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vertical="center"/>
    </xf>
    <xf numFmtId="1" fontId="54" fillId="6" borderId="1" xfId="0" applyNumberFormat="1" applyFont="1" applyFill="1" applyBorder="1" applyAlignment="1">
      <alignment horizontal="center" vertical="center"/>
    </xf>
    <xf numFmtId="0" fontId="54" fillId="6" borderId="1" xfId="0" applyFont="1" applyFill="1" applyBorder="1" applyAlignment="1">
      <alignment horizontal="left"/>
    </xf>
    <xf numFmtId="0" fontId="4" fillId="6" borderId="1" xfId="4" applyFont="1" applyFill="1" applyBorder="1" applyAlignment="1">
      <alignment horizontal="justify" wrapText="1"/>
    </xf>
    <xf numFmtId="0" fontId="54" fillId="0" borderId="1" xfId="0" applyFont="1" applyBorder="1" applyAlignment="1">
      <alignment horizontal="left"/>
    </xf>
    <xf numFmtId="1" fontId="54" fillId="0" borderId="1" xfId="0" applyNumberFormat="1" applyFont="1" applyBorder="1" applyAlignment="1">
      <alignment horizontal="center" vertical="center"/>
    </xf>
    <xf numFmtId="1" fontId="54" fillId="0" borderId="1" xfId="0" applyNumberFormat="1" applyFont="1" applyBorder="1" applyAlignment="1">
      <alignment horizontal="center"/>
    </xf>
    <xf numFmtId="0" fontId="4" fillId="0" borderId="1" xfId="4" applyFont="1" applyBorder="1" applyAlignment="1">
      <alignment horizontal="justify" wrapText="1"/>
    </xf>
    <xf numFmtId="0" fontId="4" fillId="4" borderId="1" xfId="0" applyFont="1" applyFill="1" applyBorder="1" applyAlignment="1">
      <alignment horizontal="left" vertical="center" wrapText="1"/>
    </xf>
    <xf numFmtId="0" fontId="57" fillId="0" borderId="1" xfId="0" applyFont="1" applyBorder="1"/>
    <xf numFmtId="0" fontId="57" fillId="0" borderId="1" xfId="0" applyFont="1" applyBorder="1" applyAlignment="1">
      <alignment vertical="top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vertical="top"/>
    </xf>
    <xf numFmtId="0" fontId="54" fillId="0" borderId="1" xfId="0" applyFont="1" applyBorder="1" applyAlignment="1">
      <alignment vertical="center"/>
    </xf>
    <xf numFmtId="0" fontId="57" fillId="6" borderId="1" xfId="0" applyFont="1" applyFill="1" applyBorder="1"/>
    <xf numFmtId="0" fontId="58" fillId="0" borderId="1" xfId="0" applyFont="1" applyBorder="1"/>
    <xf numFmtId="0" fontId="4" fillId="0" borderId="7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6" borderId="1" xfId="5" applyFont="1" applyFill="1" applyBorder="1" applyAlignment="1">
      <alignment wrapText="1"/>
    </xf>
    <xf numFmtId="0" fontId="4" fillId="0" borderId="1" xfId="5" applyFont="1" applyBorder="1" applyAlignment="1">
      <alignment wrapText="1"/>
    </xf>
    <xf numFmtId="0" fontId="4" fillId="4" borderId="1" xfId="0" applyFont="1" applyFill="1" applyBorder="1"/>
    <xf numFmtId="1" fontId="54" fillId="6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/>
    </xf>
    <xf numFmtId="0" fontId="55" fillId="6" borderId="1" xfId="0" applyFont="1" applyFill="1" applyBorder="1" applyAlignment="1">
      <alignment vertical="center"/>
    </xf>
    <xf numFmtId="0" fontId="4" fillId="7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top" wrapText="1"/>
    </xf>
    <xf numFmtId="0" fontId="4" fillId="9" borderId="1" xfId="0" applyFont="1" applyFill="1" applyBorder="1" applyAlignment="1">
      <alignment vertical="center"/>
    </xf>
    <xf numFmtId="0" fontId="55" fillId="6" borderId="1" xfId="6" applyFont="1" applyFill="1" applyBorder="1" applyAlignment="1">
      <alignment vertical="center"/>
    </xf>
    <xf numFmtId="0" fontId="55" fillId="6" borderId="1" xfId="0" applyFont="1" applyFill="1" applyBorder="1"/>
    <xf numFmtId="0" fontId="3" fillId="3" borderId="1" xfId="0" applyFont="1" applyFill="1" applyBorder="1" applyAlignment="1">
      <alignment horizontal="left" vertical="center"/>
    </xf>
    <xf numFmtId="0" fontId="54" fillId="4" borderId="1" xfId="0" applyFont="1" applyFill="1" applyBorder="1" applyAlignment="1">
      <alignment horizontal="left" vertical="center"/>
    </xf>
    <xf numFmtId="0" fontId="54" fillId="0" borderId="1" xfId="0" applyFont="1" applyBorder="1" applyAlignment="1">
      <alignment horizontal="left" vertical="center"/>
    </xf>
    <xf numFmtId="0" fontId="4" fillId="7" borderId="1" xfId="0" applyFont="1" applyFill="1" applyBorder="1" applyAlignment="1">
      <alignment vertical="center"/>
    </xf>
    <xf numFmtId="0" fontId="58" fillId="6" borderId="1" xfId="0" applyFont="1" applyFill="1" applyBorder="1"/>
    <xf numFmtId="0" fontId="60" fillId="6" borderId="1" xfId="0" applyFont="1" applyFill="1" applyBorder="1"/>
    <xf numFmtId="0" fontId="58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60" fillId="0" borderId="1" xfId="0" applyFont="1" applyBorder="1"/>
    <xf numFmtId="0" fontId="3" fillId="3" borderId="7" xfId="0" applyFont="1" applyFill="1" applyBorder="1" applyAlignment="1">
      <alignment horizontal="center" vertical="center"/>
    </xf>
    <xf numFmtId="0" fontId="61" fillId="0" borderId="0" xfId="0" applyFont="1" applyAlignment="1">
      <alignment vertical="center"/>
    </xf>
    <xf numFmtId="0" fontId="62" fillId="0" borderId="0" xfId="0" applyFont="1" applyAlignment="1">
      <alignment vertical="center"/>
    </xf>
    <xf numFmtId="49" fontId="62" fillId="0" borderId="0" xfId="0" applyNumberFormat="1" applyFont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3" fillId="0" borderId="0" xfId="0" applyFont="1"/>
    <xf numFmtId="0" fontId="62" fillId="0" borderId="13" xfId="0" applyFont="1" applyBorder="1" applyAlignment="1">
      <alignment horizontal="center" vertical="center"/>
    </xf>
    <xf numFmtId="0" fontId="64" fillId="0" borderId="13" xfId="0" applyFont="1" applyBorder="1" applyAlignment="1">
      <alignment horizontal="center" vertical="center"/>
    </xf>
    <xf numFmtId="49" fontId="64" fillId="0" borderId="14" xfId="0" applyNumberFormat="1" applyFont="1" applyBorder="1" applyAlignment="1">
      <alignment horizontal="center" vertical="center"/>
    </xf>
    <xf numFmtId="0" fontId="64" fillId="0" borderId="15" xfId="0" applyFont="1" applyBorder="1" applyAlignment="1">
      <alignment horizontal="left" vertical="center"/>
    </xf>
    <xf numFmtId="0" fontId="64" fillId="0" borderId="5" xfId="0" applyFont="1" applyBorder="1" applyAlignment="1">
      <alignment horizontal="left" vertical="center"/>
    </xf>
    <xf numFmtId="0" fontId="65" fillId="0" borderId="5" xfId="0" applyFont="1" applyBorder="1" applyAlignment="1">
      <alignment vertical="center"/>
    </xf>
    <xf numFmtId="0" fontId="64" fillId="0" borderId="5" xfId="0" applyFont="1" applyBorder="1" applyAlignment="1">
      <alignment horizontal="center" vertical="center"/>
    </xf>
    <xf numFmtId="0" fontId="64" fillId="0" borderId="8" xfId="0" applyFont="1" applyBorder="1" applyAlignment="1">
      <alignment horizontal="center" vertical="center"/>
    </xf>
    <xf numFmtId="0" fontId="53" fillId="0" borderId="17" xfId="0" applyFont="1" applyBorder="1" applyAlignment="1">
      <alignment horizontal="center" vertical="center"/>
    </xf>
    <xf numFmtId="0" fontId="64" fillId="0" borderId="17" xfId="0" applyFont="1" applyBorder="1" applyAlignment="1">
      <alignment horizontal="center" vertical="center"/>
    </xf>
    <xf numFmtId="49" fontId="64" fillId="0" borderId="18" xfId="0" applyNumberFormat="1" applyFont="1" applyBorder="1" applyAlignment="1">
      <alignment horizontal="center" vertical="center"/>
    </xf>
    <xf numFmtId="0" fontId="64" fillId="0" borderId="19" xfId="0" applyFont="1" applyBorder="1" applyAlignment="1">
      <alignment horizontal="left" vertical="center"/>
    </xf>
    <xf numFmtId="0" fontId="64" fillId="0" borderId="1" xfId="0" applyFont="1" applyBorder="1" applyAlignment="1">
      <alignment horizontal="left" vertical="center"/>
    </xf>
    <xf numFmtId="0" fontId="65" fillId="0" borderId="1" xfId="0" applyFont="1" applyBorder="1" applyAlignment="1">
      <alignment vertical="center"/>
    </xf>
    <xf numFmtId="0" fontId="64" fillId="0" borderId="1" xfId="0" applyFont="1" applyBorder="1" applyAlignment="1">
      <alignment horizontal="center" vertical="center"/>
    </xf>
    <xf numFmtId="0" fontId="64" fillId="0" borderId="7" xfId="0" applyFont="1" applyBorder="1" applyAlignment="1">
      <alignment horizontal="center" vertical="center"/>
    </xf>
    <xf numFmtId="0" fontId="66" fillId="0" borderId="19" xfId="0" applyFont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49" fontId="64" fillId="0" borderId="20" xfId="0" applyNumberFormat="1" applyFont="1" applyBorder="1" applyAlignment="1">
      <alignment horizontal="center" vertical="center"/>
    </xf>
    <xf numFmtId="0" fontId="66" fillId="0" borderId="1" xfId="0" applyFont="1" applyBorder="1" applyAlignment="1">
      <alignment horizontal="center" vertical="center"/>
    </xf>
    <xf numFmtId="0" fontId="64" fillId="0" borderId="19" xfId="0" applyFont="1" applyBorder="1" applyAlignment="1">
      <alignment horizontal="center" vertical="center"/>
    </xf>
    <xf numFmtId="49" fontId="66" fillId="0" borderId="20" xfId="0" applyNumberFormat="1" applyFont="1" applyBorder="1" applyAlignment="1">
      <alignment horizontal="center" vertical="center"/>
    </xf>
    <xf numFmtId="49" fontId="66" fillId="0" borderId="1" xfId="0" applyNumberFormat="1" applyFont="1" applyBorder="1" applyAlignment="1">
      <alignment horizontal="center" vertical="center"/>
    </xf>
    <xf numFmtId="0" fontId="53" fillId="0" borderId="20" xfId="0" applyFont="1" applyBorder="1" applyAlignment="1">
      <alignment horizontal="center" vertical="center"/>
    </xf>
    <xf numFmtId="0" fontId="64" fillId="0" borderId="21" xfId="0" applyFont="1" applyBorder="1" applyAlignment="1">
      <alignment horizontal="left" vertical="center"/>
    </xf>
    <xf numFmtId="0" fontId="64" fillId="0" borderId="22" xfId="0" applyFont="1" applyBorder="1" applyAlignment="1">
      <alignment horizontal="left" vertical="center"/>
    </xf>
    <xf numFmtId="0" fontId="65" fillId="0" borderId="22" xfId="0" applyFont="1" applyBorder="1" applyAlignment="1">
      <alignment vertical="center"/>
    </xf>
    <xf numFmtId="0" fontId="64" fillId="0" borderId="22" xfId="0" applyFont="1" applyBorder="1" applyAlignment="1">
      <alignment horizontal="center" vertical="center"/>
    </xf>
    <xf numFmtId="0" fontId="64" fillId="0" borderId="23" xfId="0" applyFont="1" applyBorder="1" applyAlignment="1">
      <alignment horizontal="center" vertical="center"/>
    </xf>
    <xf numFmtId="0" fontId="66" fillId="0" borderId="21" xfId="0" applyFont="1" applyBorder="1" applyAlignment="1">
      <alignment horizontal="center" vertical="center"/>
    </xf>
    <xf numFmtId="0" fontId="66" fillId="0" borderId="22" xfId="0" applyFont="1" applyBorder="1" applyAlignment="1">
      <alignment horizontal="center" vertical="center"/>
    </xf>
    <xf numFmtId="0" fontId="53" fillId="0" borderId="22" xfId="0" applyFont="1" applyBorder="1" applyAlignment="1">
      <alignment horizontal="center" vertical="center"/>
    </xf>
    <xf numFmtId="49" fontId="53" fillId="0" borderId="0" xfId="0" applyNumberFormat="1" applyFont="1" applyAlignment="1">
      <alignment horizontal="center"/>
    </xf>
    <xf numFmtId="0" fontId="67" fillId="0" borderId="13" xfId="0" applyFont="1" applyBorder="1" applyAlignment="1">
      <alignment horizontal="center" vertical="center"/>
    </xf>
    <xf numFmtId="0" fontId="66" fillId="6" borderId="16" xfId="0" applyFont="1" applyFill="1" applyBorder="1" applyAlignment="1">
      <alignment horizontal="center" vertical="center"/>
    </xf>
    <xf numFmtId="0" fontId="66" fillId="6" borderId="1" xfId="0" applyFont="1" applyFill="1" applyBorder="1" applyAlignment="1">
      <alignment horizontal="center" vertical="center"/>
    </xf>
    <xf numFmtId="49" fontId="66" fillId="6" borderId="24" xfId="0" applyNumberFormat="1" applyFont="1" applyFill="1" applyBorder="1" applyAlignment="1">
      <alignment horizontal="center" vertical="center"/>
    </xf>
    <xf numFmtId="0" fontId="62" fillId="6" borderId="13" xfId="0" applyFont="1" applyFill="1" applyBorder="1" applyAlignment="1">
      <alignment horizontal="center" vertical="center"/>
    </xf>
    <xf numFmtId="0" fontId="65" fillId="6" borderId="5" xfId="0" applyFont="1" applyFill="1" applyBorder="1" applyAlignment="1">
      <alignment horizontal="center" vertical="center"/>
    </xf>
    <xf numFmtId="0" fontId="65" fillId="6" borderId="1" xfId="0" applyFont="1" applyFill="1" applyBorder="1" applyAlignment="1">
      <alignment horizontal="center" vertical="center"/>
    </xf>
    <xf numFmtId="0" fontId="65" fillId="6" borderId="22" xfId="0" applyFont="1" applyFill="1" applyBorder="1" applyAlignment="1">
      <alignment horizontal="center" vertical="center"/>
    </xf>
    <xf numFmtId="49" fontId="66" fillId="6" borderId="1" xfId="0" applyNumberFormat="1" applyFont="1" applyFill="1" applyBorder="1" applyAlignment="1">
      <alignment horizontal="center" vertical="center"/>
    </xf>
    <xf numFmtId="0" fontId="42" fillId="0" borderId="0" xfId="0" applyFont="1" applyAlignment="1">
      <alignment horizontal="left"/>
    </xf>
    <xf numFmtId="0" fontId="43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1" fillId="0" borderId="0" xfId="0" applyFont="1" applyAlignment="1">
      <alignment horizontal="left"/>
    </xf>
    <xf numFmtId="0" fontId="0" fillId="0" borderId="0" xfId="0" applyAlignment="1">
      <alignment horizontal="left"/>
    </xf>
    <xf numFmtId="0" fontId="18" fillId="0" borderId="0" xfId="0" applyFont="1" applyAlignment="1">
      <alignment horizontal="left"/>
    </xf>
    <xf numFmtId="0" fontId="0" fillId="0" borderId="0" xfId="0"/>
    <xf numFmtId="0" fontId="62" fillId="0" borderId="0" xfId="0" applyFont="1" applyAlignment="1">
      <alignment horizontal="center" vertical="center"/>
    </xf>
    <xf numFmtId="0" fontId="53" fillId="0" borderId="11" xfId="0" applyFont="1" applyBorder="1" applyAlignment="1">
      <alignment horizontal="center"/>
    </xf>
    <xf numFmtId="0" fontId="62" fillId="0" borderId="12" xfId="0" applyFont="1" applyBorder="1" applyAlignment="1">
      <alignment horizontal="center" vertical="center"/>
    </xf>
    <xf numFmtId="0" fontId="62" fillId="0" borderId="1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3" fillId="2" borderId="6" xfId="0" applyFont="1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0" fontId="4" fillId="0" borderId="7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4" xfId="0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26" fillId="0" borderId="0" xfId="0" applyFont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32" fillId="0" borderId="0" xfId="0" applyFont="1"/>
    <xf numFmtId="0" fontId="30" fillId="0" borderId="0" xfId="0" applyFont="1" applyAlignment="1">
      <alignment horizontal="right"/>
    </xf>
    <xf numFmtId="0" fontId="37" fillId="0" borderId="0" xfId="0" applyFont="1"/>
    <xf numFmtId="0" fontId="30" fillId="0" borderId="0" xfId="0" applyFont="1"/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horizontal="left"/>
    </xf>
    <xf numFmtId="0" fontId="33" fillId="0" borderId="0" xfId="0" applyFont="1"/>
    <xf numFmtId="0" fontId="38" fillId="0" borderId="0" xfId="0" applyFont="1" applyAlignment="1">
      <alignment horizontal="center" vertical="center"/>
    </xf>
    <xf numFmtId="0" fontId="37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/>
    <xf numFmtId="0" fontId="39" fillId="0" borderId="0" xfId="0" applyFont="1" applyAlignment="1">
      <alignment horizontal="center" vertical="center"/>
    </xf>
    <xf numFmtId="0" fontId="39" fillId="0" borderId="0" xfId="0" applyFont="1"/>
    <xf numFmtId="0" fontId="30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51" fillId="0" borderId="0" xfId="0" applyFont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49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47" fillId="0" borderId="0" xfId="0" applyFont="1"/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</cellXfs>
  <cellStyles count="7">
    <cellStyle name="Excel Built-in Normal" xfId="1" xr:uid="{00000000-0005-0000-0000-000000000000}"/>
    <cellStyle name="Normál" xfId="0" builtinId="0"/>
    <cellStyle name="Normál 2" xfId="2" xr:uid="{00000000-0005-0000-0000-000002000000}"/>
    <cellStyle name="Normál 2 2" xfId="3" xr:uid="{00000000-0005-0000-0000-000003000000}"/>
    <cellStyle name="Normál 3" xfId="6" xr:uid="{FFEA8288-E2D8-4D17-BA12-DA6AB9220A05}"/>
    <cellStyle name="Normál_Tagnyilvántartás-2014-régi" xfId="4" xr:uid="{F657771C-7D76-46B3-B02A-E1CF2D1E2CD9}"/>
    <cellStyle name="Normál_Tagság_2011-09-28_tagdíjjal" xfId="5" xr:uid="{137A8370-7B4E-40BE-B386-43D80C9832D1}"/>
  </cellStyles>
  <dxfs count="6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fgColor rgb="FF92D050"/>
          <bgColor rgb="FF000000"/>
        </patternFill>
      </fill>
    </dxf>
    <dxf>
      <fill>
        <patternFill patternType="solid">
          <fgColor rgb="FF92D050"/>
          <bgColor rgb="FF000000"/>
        </patternFill>
      </fill>
    </dxf>
    <dxf>
      <fill>
        <patternFill patternType="solid">
          <fgColor rgb="FF92D050"/>
          <bgColor rgb="FF000000"/>
        </patternFill>
      </fill>
    </dxf>
  </dxfs>
  <tableStyles count="0" defaultTableStyle="TableStyleMedium2" defaultPivotStyle="PivotStyleLight16"/>
  <colors>
    <mruColors>
      <color rgb="FF00008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4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7</xdr:row>
      <xdr:rowOff>19050</xdr:rowOff>
    </xdr:from>
    <xdr:to>
      <xdr:col>7</xdr:col>
      <xdr:colOff>66675</xdr:colOff>
      <xdr:row>20</xdr:row>
      <xdr:rowOff>123825</xdr:rowOff>
    </xdr:to>
    <xdr:pic>
      <xdr:nvPicPr>
        <xdr:cNvPr id="1549" name="Picture 2" descr="HOME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2886075"/>
          <a:ext cx="1895475" cy="227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</xdr:colOff>
      <xdr:row>0</xdr:row>
      <xdr:rowOff>76200</xdr:rowOff>
    </xdr:from>
    <xdr:to>
      <xdr:col>13</xdr:col>
      <xdr:colOff>247648</xdr:colOff>
      <xdr:row>6</xdr:row>
      <xdr:rowOff>123825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C9BA4169-FD1B-46E3-A1DD-84BB3D276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029" b="33943"/>
        <a:stretch>
          <a:fillRect/>
        </a:stretch>
      </xdr:blipFill>
      <xdr:spPr bwMode="auto">
        <a:xfrm>
          <a:off x="1828800" y="76200"/>
          <a:ext cx="5176836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47</xdr:row>
      <xdr:rowOff>149320</xdr:rowOff>
    </xdr:from>
    <xdr:to>
      <xdr:col>16</xdr:col>
      <xdr:colOff>9525</xdr:colOff>
      <xdr:row>59</xdr:row>
      <xdr:rowOff>152400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400" y="12474670"/>
          <a:ext cx="2095500" cy="2222405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47</xdr:row>
      <xdr:rowOff>47625</xdr:rowOff>
    </xdr:from>
    <xdr:to>
      <xdr:col>8</xdr:col>
      <xdr:colOff>381000</xdr:colOff>
      <xdr:row>50</xdr:row>
      <xdr:rowOff>31242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6975" y="11325225"/>
          <a:ext cx="1581150" cy="469392"/>
        </a:xfrm>
        <a:prstGeom prst="rect">
          <a:avLst/>
        </a:prstGeom>
      </xdr:spPr>
    </xdr:pic>
    <xdr:clientData/>
  </xdr:twoCellAnchor>
  <xdr:twoCellAnchor editAs="oneCell">
    <xdr:from>
      <xdr:col>17</xdr:col>
      <xdr:colOff>180975</xdr:colOff>
      <xdr:row>47</xdr:row>
      <xdr:rowOff>38099</xdr:rowOff>
    </xdr:from>
    <xdr:to>
      <xdr:col>21</xdr:col>
      <xdr:colOff>76200</xdr:colOff>
      <xdr:row>50</xdr:row>
      <xdr:rowOff>66675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8575" y="13011149"/>
          <a:ext cx="1771650" cy="514351"/>
        </a:xfrm>
        <a:prstGeom prst="rect">
          <a:avLst/>
        </a:prstGeom>
      </xdr:spPr>
    </xdr:pic>
    <xdr:clientData/>
  </xdr:twoCellAnchor>
  <xdr:twoCellAnchor editAs="oneCell">
    <xdr:from>
      <xdr:col>10</xdr:col>
      <xdr:colOff>10805</xdr:colOff>
      <xdr:row>105</xdr:row>
      <xdr:rowOff>141082</xdr:rowOff>
    </xdr:from>
    <xdr:to>
      <xdr:col>16</xdr:col>
      <xdr:colOff>19050</xdr:colOff>
      <xdr:row>117</xdr:row>
      <xdr:rowOff>152401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2830" y="28049332"/>
          <a:ext cx="2094220" cy="2211594"/>
        </a:xfrm>
        <a:prstGeom prst="rect">
          <a:avLst/>
        </a:prstGeom>
      </xdr:spPr>
    </xdr:pic>
    <xdr:clientData/>
  </xdr:twoCellAnchor>
  <xdr:twoCellAnchor editAs="oneCell">
    <xdr:from>
      <xdr:col>10</xdr:col>
      <xdr:colOff>29648</xdr:colOff>
      <xdr:row>163</xdr:row>
      <xdr:rowOff>160088</xdr:rowOff>
    </xdr:from>
    <xdr:to>
      <xdr:col>16</xdr:col>
      <xdr:colOff>1</xdr:colOff>
      <xdr:row>175</xdr:row>
      <xdr:rowOff>142874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1673" y="42946388"/>
          <a:ext cx="2056328" cy="2183061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105</xdr:row>
      <xdr:rowOff>57150</xdr:rowOff>
    </xdr:from>
    <xdr:to>
      <xdr:col>8</xdr:col>
      <xdr:colOff>389775</xdr:colOff>
      <xdr:row>108</xdr:row>
      <xdr:rowOff>40767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24536400"/>
          <a:ext cx="1580400" cy="469392"/>
        </a:xfrm>
        <a:prstGeom prst="rect">
          <a:avLst/>
        </a:prstGeom>
      </xdr:spPr>
    </xdr:pic>
    <xdr:clientData/>
  </xdr:twoCellAnchor>
  <xdr:twoCellAnchor editAs="oneCell">
    <xdr:from>
      <xdr:col>5</xdr:col>
      <xdr:colOff>85724</xdr:colOff>
      <xdr:row>163</xdr:row>
      <xdr:rowOff>57150</xdr:rowOff>
    </xdr:from>
    <xdr:to>
      <xdr:col>8</xdr:col>
      <xdr:colOff>399299</xdr:colOff>
      <xdr:row>166</xdr:row>
      <xdr:rowOff>40767</xdr:rowOff>
    </xdr:to>
    <xdr:pic>
      <xdr:nvPicPr>
        <xdr:cNvPr id="8" name="Kép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024" y="37880925"/>
          <a:ext cx="1580400" cy="469392"/>
        </a:xfrm>
        <a:prstGeom prst="rect">
          <a:avLst/>
        </a:prstGeom>
      </xdr:spPr>
    </xdr:pic>
    <xdr:clientData/>
  </xdr:twoCellAnchor>
  <xdr:twoCellAnchor editAs="oneCell">
    <xdr:from>
      <xdr:col>17</xdr:col>
      <xdr:colOff>152401</xdr:colOff>
      <xdr:row>105</xdr:row>
      <xdr:rowOff>38100</xdr:rowOff>
    </xdr:from>
    <xdr:to>
      <xdr:col>21</xdr:col>
      <xdr:colOff>47626</xdr:colOff>
      <xdr:row>108</xdr:row>
      <xdr:rowOff>66676</xdr:rowOff>
    </xdr:to>
    <xdr:pic>
      <xdr:nvPicPr>
        <xdr:cNvPr id="14" name="Kép 13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1" y="27946350"/>
          <a:ext cx="1771650" cy="514351"/>
        </a:xfrm>
        <a:prstGeom prst="rect">
          <a:avLst/>
        </a:prstGeom>
      </xdr:spPr>
    </xdr:pic>
    <xdr:clientData/>
  </xdr:twoCellAnchor>
  <xdr:twoCellAnchor editAs="oneCell">
    <xdr:from>
      <xdr:col>17</xdr:col>
      <xdr:colOff>142875</xdr:colOff>
      <xdr:row>163</xdr:row>
      <xdr:rowOff>47625</xdr:rowOff>
    </xdr:from>
    <xdr:to>
      <xdr:col>21</xdr:col>
      <xdr:colOff>38100</xdr:colOff>
      <xdr:row>166</xdr:row>
      <xdr:rowOff>76201</xdr:rowOff>
    </xdr:to>
    <xdr:pic>
      <xdr:nvPicPr>
        <xdr:cNvPr id="15" name="Kép 14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42833925"/>
          <a:ext cx="1771650" cy="5143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58138</xdr:colOff>
      <xdr:row>49</xdr:row>
      <xdr:rowOff>57150</xdr:rowOff>
    </xdr:from>
    <xdr:to>
      <xdr:col>16</xdr:col>
      <xdr:colOff>67363</xdr:colOff>
      <xdr:row>60</xdr:row>
      <xdr:rowOff>154425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0163" y="10791825"/>
          <a:ext cx="2095200" cy="208800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49</xdr:row>
      <xdr:rowOff>47625</xdr:rowOff>
    </xdr:from>
    <xdr:to>
      <xdr:col>9</xdr:col>
      <xdr:colOff>228600</xdr:colOff>
      <xdr:row>52</xdr:row>
      <xdr:rowOff>31242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6975" y="11325225"/>
          <a:ext cx="1581150" cy="469392"/>
        </a:xfrm>
        <a:prstGeom prst="rect">
          <a:avLst/>
        </a:prstGeom>
      </xdr:spPr>
    </xdr:pic>
    <xdr:clientData/>
  </xdr:twoCellAnchor>
  <xdr:twoCellAnchor editAs="oneCell">
    <xdr:from>
      <xdr:col>17</xdr:col>
      <xdr:colOff>142875</xdr:colOff>
      <xdr:row>49</xdr:row>
      <xdr:rowOff>28575</xdr:rowOff>
    </xdr:from>
    <xdr:to>
      <xdr:col>21</xdr:col>
      <xdr:colOff>37650</xdr:colOff>
      <xdr:row>52</xdr:row>
      <xdr:rowOff>47772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2375" y="11306175"/>
          <a:ext cx="1771200" cy="504972"/>
        </a:xfrm>
        <a:prstGeom prst="rect">
          <a:avLst/>
        </a:prstGeom>
      </xdr:spPr>
    </xdr:pic>
    <xdr:clientData/>
  </xdr:twoCellAnchor>
  <xdr:twoCellAnchor editAs="oneCell">
    <xdr:from>
      <xdr:col>10</xdr:col>
      <xdr:colOff>57146</xdr:colOff>
      <xdr:row>108</xdr:row>
      <xdr:rowOff>9525</xdr:rowOff>
    </xdr:from>
    <xdr:to>
      <xdr:col>16</xdr:col>
      <xdr:colOff>66371</xdr:colOff>
      <xdr:row>119</xdr:row>
      <xdr:rowOff>125850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1" y="23202900"/>
          <a:ext cx="2095200" cy="208800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95246</xdr:colOff>
      <xdr:row>167</xdr:row>
      <xdr:rowOff>28575</xdr:rowOff>
    </xdr:from>
    <xdr:to>
      <xdr:col>16</xdr:col>
      <xdr:colOff>104471</xdr:colOff>
      <xdr:row>178</xdr:row>
      <xdr:rowOff>144900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1" y="35661600"/>
          <a:ext cx="2095200" cy="20880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108</xdr:row>
      <xdr:rowOff>57150</xdr:rowOff>
    </xdr:from>
    <xdr:to>
      <xdr:col>9</xdr:col>
      <xdr:colOff>237375</xdr:colOff>
      <xdr:row>111</xdr:row>
      <xdr:rowOff>40767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24536400"/>
          <a:ext cx="1580400" cy="469392"/>
        </a:xfrm>
        <a:prstGeom prst="rect">
          <a:avLst/>
        </a:prstGeom>
      </xdr:spPr>
    </xdr:pic>
    <xdr:clientData/>
  </xdr:twoCellAnchor>
  <xdr:twoCellAnchor editAs="oneCell">
    <xdr:from>
      <xdr:col>6</xdr:col>
      <xdr:colOff>85724</xdr:colOff>
      <xdr:row>167</xdr:row>
      <xdr:rowOff>57150</xdr:rowOff>
    </xdr:from>
    <xdr:to>
      <xdr:col>9</xdr:col>
      <xdr:colOff>246899</xdr:colOff>
      <xdr:row>170</xdr:row>
      <xdr:rowOff>40767</xdr:rowOff>
    </xdr:to>
    <xdr:pic>
      <xdr:nvPicPr>
        <xdr:cNvPr id="8" name="Kép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024" y="37880925"/>
          <a:ext cx="1580400" cy="469392"/>
        </a:xfrm>
        <a:prstGeom prst="rect">
          <a:avLst/>
        </a:prstGeom>
      </xdr:spPr>
    </xdr:pic>
    <xdr:clientData/>
  </xdr:twoCellAnchor>
  <xdr:twoCellAnchor editAs="oneCell">
    <xdr:from>
      <xdr:col>17</xdr:col>
      <xdr:colOff>152400</xdr:colOff>
      <xdr:row>108</xdr:row>
      <xdr:rowOff>19050</xdr:rowOff>
    </xdr:from>
    <xdr:to>
      <xdr:col>21</xdr:col>
      <xdr:colOff>47175</xdr:colOff>
      <xdr:row>111</xdr:row>
      <xdr:rowOff>49238</xdr:rowOff>
    </xdr:to>
    <xdr:pic>
      <xdr:nvPicPr>
        <xdr:cNvPr id="9" name="Kép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2850" y="24498300"/>
          <a:ext cx="1771200" cy="515963"/>
        </a:xfrm>
        <a:prstGeom prst="rect">
          <a:avLst/>
        </a:prstGeom>
      </xdr:spPr>
    </xdr:pic>
    <xdr:clientData/>
  </xdr:twoCellAnchor>
  <xdr:twoCellAnchor editAs="oneCell">
    <xdr:from>
      <xdr:col>17</xdr:col>
      <xdr:colOff>171450</xdr:colOff>
      <xdr:row>167</xdr:row>
      <xdr:rowOff>28575</xdr:rowOff>
    </xdr:from>
    <xdr:to>
      <xdr:col>21</xdr:col>
      <xdr:colOff>66225</xdr:colOff>
      <xdr:row>170</xdr:row>
      <xdr:rowOff>58763</xdr:rowOff>
    </xdr:to>
    <xdr:pic>
      <xdr:nvPicPr>
        <xdr:cNvPr id="10" name="Kép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37852350"/>
          <a:ext cx="1771200" cy="515963"/>
        </a:xfrm>
        <a:prstGeom prst="rect">
          <a:avLst/>
        </a:prstGeom>
      </xdr:spPr>
    </xdr:pic>
    <xdr:clientData/>
  </xdr:twoCellAnchor>
  <xdr:twoCellAnchor editAs="oneCell">
    <xdr:from>
      <xdr:col>17</xdr:col>
      <xdr:colOff>133350</xdr:colOff>
      <xdr:row>108</xdr:row>
      <xdr:rowOff>19050</xdr:rowOff>
    </xdr:from>
    <xdr:to>
      <xdr:col>21</xdr:col>
      <xdr:colOff>28125</xdr:colOff>
      <xdr:row>111</xdr:row>
      <xdr:rowOff>51895</xdr:rowOff>
    </xdr:to>
    <xdr:pic>
      <xdr:nvPicPr>
        <xdr:cNvPr id="12" name="Kép 11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2850" y="24498300"/>
          <a:ext cx="1771200" cy="518620"/>
        </a:xfrm>
        <a:prstGeom prst="rect">
          <a:avLst/>
        </a:prstGeom>
      </xdr:spPr>
    </xdr:pic>
    <xdr:clientData/>
  </xdr:twoCellAnchor>
  <xdr:twoCellAnchor editAs="oneCell">
    <xdr:from>
      <xdr:col>17</xdr:col>
      <xdr:colOff>152400</xdr:colOff>
      <xdr:row>167</xdr:row>
      <xdr:rowOff>28575</xdr:rowOff>
    </xdr:from>
    <xdr:to>
      <xdr:col>21</xdr:col>
      <xdr:colOff>47175</xdr:colOff>
      <xdr:row>170</xdr:row>
      <xdr:rowOff>61420</xdr:rowOff>
    </xdr:to>
    <xdr:pic>
      <xdr:nvPicPr>
        <xdr:cNvPr id="15" name="Kép 14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37852350"/>
          <a:ext cx="1771200" cy="518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1"/>
  <sheetViews>
    <sheetView workbookViewId="0">
      <selection activeCell="A6" sqref="A6"/>
    </sheetView>
  </sheetViews>
  <sheetFormatPr defaultColWidth="9.1328125" defaultRowHeight="13.15" x14ac:dyDescent="0.4"/>
  <cols>
    <col min="1" max="1" width="9.1328125" style="18"/>
    <col min="2" max="2" width="9.1328125" style="19"/>
    <col min="3" max="3" width="4.59765625" style="19" customWidth="1"/>
    <col min="4" max="4" width="4.59765625" style="18" customWidth="1"/>
    <col min="5" max="7" width="9.1328125" style="19"/>
    <col min="8" max="9" width="9.1328125" style="18"/>
    <col min="10" max="10" width="9.1328125" style="20"/>
    <col min="11" max="16384" width="9.1328125" style="19"/>
  </cols>
  <sheetData>
    <row r="1" spans="1:10" ht="25.15" x14ac:dyDescent="0.7">
      <c r="A1" s="219" t="s">
        <v>17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 s="22" customFormat="1" ht="12" customHeight="1" x14ac:dyDescent="0.6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10" s="22" customFormat="1" ht="22.5" x14ac:dyDescent="0.6">
      <c r="A3" s="220" t="s">
        <v>122</v>
      </c>
      <c r="B3" s="220"/>
      <c r="C3" s="220"/>
      <c r="D3" s="220"/>
      <c r="E3" s="220"/>
      <c r="F3" s="220"/>
      <c r="G3" s="220"/>
      <c r="H3" s="220"/>
      <c r="I3" s="220"/>
      <c r="J3" s="220"/>
    </row>
    <row r="4" spans="1:10" s="22" customFormat="1" ht="115.5" customHeight="1" x14ac:dyDescent="0.55000000000000004">
      <c r="A4" s="221" t="s">
        <v>74</v>
      </c>
      <c r="B4" s="222"/>
      <c r="C4" s="222"/>
      <c r="D4" s="222"/>
      <c r="E4" s="222"/>
      <c r="F4" s="222"/>
      <c r="G4" s="222"/>
      <c r="H4" s="222"/>
      <c r="I4" s="222"/>
      <c r="J4" s="222"/>
    </row>
    <row r="5" spans="1:10" s="22" customFormat="1" ht="22.5" x14ac:dyDescent="0.6">
      <c r="A5" s="220" t="s">
        <v>1336</v>
      </c>
      <c r="B5" s="220"/>
      <c r="C5" s="220"/>
      <c r="D5" s="220"/>
      <c r="E5" s="220"/>
      <c r="F5" s="225"/>
      <c r="G5" s="225"/>
      <c r="H5" s="225"/>
      <c r="I5" s="225"/>
      <c r="J5" s="225"/>
    </row>
    <row r="20" spans="1:21" s="16" customFormat="1" ht="17.649999999999999" x14ac:dyDescent="0.5">
      <c r="A20" s="17"/>
      <c r="B20" s="17"/>
      <c r="C20" s="17"/>
      <c r="D20" s="17"/>
      <c r="E20" s="17"/>
      <c r="F20" s="17"/>
      <c r="G20" s="17"/>
      <c r="H20" s="17"/>
      <c r="I20" s="17"/>
      <c r="J20" s="17"/>
    </row>
    <row r="21" spans="1:21" s="22" customFormat="1" ht="12.75" customHeight="1" x14ac:dyDescent="0.7">
      <c r="A21" s="224"/>
      <c r="B21" s="224"/>
      <c r="C21" s="224"/>
      <c r="D21" s="224"/>
      <c r="E21" s="224"/>
      <c r="F21" s="224"/>
      <c r="G21" s="224"/>
      <c r="H21" s="224"/>
      <c r="I21" s="224"/>
      <c r="J21" s="224"/>
    </row>
    <row r="22" spans="1:21" s="24" customFormat="1" ht="12.75" customHeight="1" x14ac:dyDescent="0.6">
      <c r="A22" s="23"/>
      <c r="D22" s="23"/>
      <c r="H22" s="23"/>
      <c r="I22" s="23"/>
      <c r="J22" s="25"/>
    </row>
    <row r="23" spans="1:21" s="22" customFormat="1" ht="12.75" customHeight="1" x14ac:dyDescent="0.6">
      <c r="A23" s="220"/>
      <c r="B23" s="220"/>
      <c r="C23" s="220"/>
      <c r="D23" s="220"/>
      <c r="E23" s="220"/>
      <c r="F23" s="220"/>
      <c r="G23" s="220"/>
      <c r="H23" s="220"/>
      <c r="I23" s="220"/>
      <c r="J23" s="220"/>
    </row>
    <row r="24" spans="1:21" s="24" customFormat="1" ht="12.75" customHeight="1" x14ac:dyDescent="0.6">
      <c r="A24" s="23"/>
      <c r="D24" s="23"/>
      <c r="H24" s="23"/>
      <c r="I24" s="23"/>
      <c r="J24" s="25"/>
    </row>
    <row r="25" spans="1:21" s="24" customFormat="1" ht="12.75" customHeight="1" x14ac:dyDescent="0.6">
      <c r="A25" s="223"/>
      <c r="B25" s="223"/>
      <c r="C25" s="223"/>
      <c r="D25" s="223"/>
      <c r="E25" s="223"/>
      <c r="F25" s="223"/>
      <c r="G25" s="223"/>
      <c r="H25" s="223"/>
      <c r="I25" s="223"/>
      <c r="J25" s="223"/>
    </row>
    <row r="26" spans="1:21" ht="12.75" customHeight="1" x14ac:dyDescent="0.4"/>
    <row r="27" spans="1:21" s="24" customFormat="1" ht="18" customHeight="1" x14ac:dyDescent="0.6">
      <c r="A27" s="223"/>
      <c r="B27" s="223"/>
      <c r="C27" s="223"/>
      <c r="D27" s="223"/>
      <c r="E27" s="223"/>
      <c r="F27" s="223"/>
      <c r="G27" s="223"/>
      <c r="H27" s="223"/>
      <c r="I27" s="223"/>
      <c r="J27" s="223"/>
    </row>
    <row r="28" spans="1:21" s="16" customFormat="1" ht="26.25" customHeight="1" x14ac:dyDescent="0.7">
      <c r="A28" s="70"/>
      <c r="B28" s="70"/>
      <c r="C28" s="70"/>
      <c r="D28" s="228" t="s">
        <v>162</v>
      </c>
      <c r="E28" s="228"/>
      <c r="F28" s="228"/>
      <c r="G28" s="228"/>
      <c r="H28" s="229"/>
      <c r="I28" s="229"/>
      <c r="J28" s="17"/>
      <c r="L28" s="70"/>
      <c r="M28" s="70"/>
      <c r="N28" s="70"/>
      <c r="O28" s="70"/>
      <c r="P28" s="70"/>
      <c r="Q28" s="70"/>
      <c r="R28"/>
      <c r="S28" s="70"/>
      <c r="T28" s="70"/>
      <c r="U28"/>
    </row>
    <row r="29" spans="1:21" ht="22.15" x14ac:dyDescent="0.55000000000000004">
      <c r="A29" s="52"/>
      <c r="B29" s="52"/>
      <c r="C29" s="52"/>
      <c r="D29" s="52"/>
      <c r="E29" s="52"/>
    </row>
    <row r="30" spans="1:21" ht="22.5" x14ac:dyDescent="0.6">
      <c r="A30" s="68"/>
      <c r="B30" s="68"/>
      <c r="C30" s="68"/>
      <c r="D30" s="226"/>
      <c r="E30" s="226"/>
      <c r="F30" s="226"/>
      <c r="G30" s="226"/>
      <c r="H30" s="227"/>
      <c r="L30" s="68"/>
      <c r="M30" s="68"/>
      <c r="N30" s="68"/>
      <c r="O30" s="68"/>
      <c r="P30" s="68"/>
      <c r="Q30" s="68"/>
      <c r="R30" s="68"/>
      <c r="S30" s="68"/>
      <c r="T30" s="68"/>
    </row>
    <row r="31" spans="1:21" ht="22.15" x14ac:dyDescent="0.55000000000000004">
      <c r="A31" s="52"/>
      <c r="B31" s="52"/>
      <c r="C31" s="52"/>
      <c r="D31" s="52"/>
      <c r="E31" s="52"/>
    </row>
    <row r="32" spans="1:21" ht="22.5" x14ac:dyDescent="0.6">
      <c r="A32" s="69"/>
      <c r="B32" s="69"/>
      <c r="C32" s="69"/>
      <c r="D32" s="217"/>
      <c r="E32" s="217"/>
      <c r="F32" s="217"/>
      <c r="G32" s="217"/>
      <c r="H32" s="218"/>
      <c r="I32" s="71"/>
      <c r="J32" s="72"/>
      <c r="K32" s="73"/>
      <c r="L32" s="69"/>
      <c r="M32" s="69"/>
      <c r="N32" s="69"/>
      <c r="O32" s="69"/>
      <c r="P32" s="69"/>
      <c r="Q32" s="69"/>
      <c r="R32" s="69"/>
      <c r="S32" s="69"/>
      <c r="T32" s="69"/>
    </row>
    <row r="33" spans="1:15" x14ac:dyDescent="0.4">
      <c r="A33" s="53"/>
      <c r="B33" s="53"/>
      <c r="C33" s="53"/>
      <c r="D33" s="74"/>
      <c r="E33" s="74"/>
      <c r="F33" s="73"/>
      <c r="G33" s="73"/>
      <c r="H33" s="71"/>
      <c r="I33" s="71"/>
      <c r="J33" s="72"/>
      <c r="K33" s="73"/>
    </row>
    <row r="34" spans="1:15" ht="22.5" x14ac:dyDescent="0.6">
      <c r="A34" s="54"/>
      <c r="B34" s="54"/>
      <c r="C34" s="54"/>
      <c r="D34" s="75"/>
      <c r="E34" s="75"/>
      <c r="F34" s="73"/>
      <c r="G34" s="73"/>
      <c r="H34" s="71"/>
      <c r="I34" s="76"/>
      <c r="J34" s="72"/>
      <c r="K34" s="73"/>
      <c r="L34" s="54"/>
      <c r="O34" s="54"/>
    </row>
    <row r="47" spans="1:15" x14ac:dyDescent="0.4">
      <c r="H47" s="21"/>
    </row>
    <row r="48" spans="1:15" x14ac:dyDescent="0.4">
      <c r="H48" s="19"/>
    </row>
    <row r="49" spans="8:8" x14ac:dyDescent="0.4">
      <c r="H49" s="19"/>
    </row>
    <row r="50" spans="8:8" x14ac:dyDescent="0.4">
      <c r="H50" s="19"/>
    </row>
    <row r="51" spans="8:8" x14ac:dyDescent="0.4">
      <c r="H51" s="19"/>
    </row>
  </sheetData>
  <mergeCells count="11">
    <mergeCell ref="D32:H32"/>
    <mergeCell ref="A1:J1"/>
    <mergeCell ref="A3:J3"/>
    <mergeCell ref="A4:J4"/>
    <mergeCell ref="A27:J27"/>
    <mergeCell ref="A21:J21"/>
    <mergeCell ref="A25:J25"/>
    <mergeCell ref="A23:J23"/>
    <mergeCell ref="A5:J5"/>
    <mergeCell ref="D30:H30"/>
    <mergeCell ref="D28:I28"/>
  </mergeCells>
  <phoneticPr fontId="0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9" orientation="landscape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14"/>
  </sheetPr>
  <dimension ref="A1:J27"/>
  <sheetViews>
    <sheetView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ColWidth="9.1328125" defaultRowHeight="15" x14ac:dyDescent="0.35"/>
  <cols>
    <col min="1" max="1" width="6" style="4" customWidth="1"/>
    <col min="2" max="2" width="27" style="3" customWidth="1"/>
    <col min="3" max="3" width="6.1328125" style="4" customWidth="1"/>
    <col min="4" max="4" width="17.265625" style="98" customWidth="1"/>
    <col min="5" max="5" width="100.265625" style="3" customWidth="1"/>
    <col min="6" max="6" width="16.1328125" style="3" bestFit="1" customWidth="1"/>
    <col min="7" max="8" width="6.73046875" style="4" customWidth="1"/>
    <col min="9" max="9" width="6.86328125" style="15" bestFit="1" customWidth="1"/>
    <col min="10" max="16384" width="9.1328125" style="3"/>
  </cols>
  <sheetData>
    <row r="1" spans="1:10" ht="24.75" customHeight="1" x14ac:dyDescent="0.35">
      <c r="A1" s="11" t="s">
        <v>67</v>
      </c>
    </row>
    <row r="2" spans="1:10" s="2" customFormat="1" x14ac:dyDescent="0.4">
      <c r="A2" s="12" t="s">
        <v>5</v>
      </c>
      <c r="B2" s="13" t="s">
        <v>3</v>
      </c>
      <c r="C2" s="12" t="s">
        <v>0</v>
      </c>
      <c r="D2" s="160" t="s">
        <v>2</v>
      </c>
      <c r="E2" s="13" t="s">
        <v>1</v>
      </c>
      <c r="F2" s="13" t="s">
        <v>156</v>
      </c>
      <c r="G2" s="14">
        <v>1</v>
      </c>
      <c r="H2" s="14">
        <v>2</v>
      </c>
      <c r="I2" s="14" t="s">
        <v>4</v>
      </c>
    </row>
    <row r="3" spans="1:10" x14ac:dyDescent="0.35">
      <c r="A3" s="26" t="s">
        <v>13</v>
      </c>
      <c r="B3" s="84" t="s">
        <v>697</v>
      </c>
      <c r="C3" s="81">
        <v>2009</v>
      </c>
      <c r="D3" s="86" t="s">
        <v>671</v>
      </c>
      <c r="E3" s="84" t="s">
        <v>684</v>
      </c>
      <c r="F3" s="86" t="s">
        <v>666</v>
      </c>
      <c r="G3" s="81">
        <v>69</v>
      </c>
      <c r="H3" s="81">
        <v>81</v>
      </c>
      <c r="I3" s="82">
        <f t="shared" ref="I3:I9" si="0">SUM(G3:H3)</f>
        <v>150</v>
      </c>
    </row>
    <row r="4" spans="1:10" x14ac:dyDescent="0.35">
      <c r="A4" s="26" t="s">
        <v>14</v>
      </c>
      <c r="B4" s="84" t="s">
        <v>698</v>
      </c>
      <c r="C4" s="81">
        <v>2008</v>
      </c>
      <c r="D4" s="86" t="s">
        <v>671</v>
      </c>
      <c r="E4" s="84" t="s">
        <v>684</v>
      </c>
      <c r="F4" s="86" t="s">
        <v>666</v>
      </c>
      <c r="G4" s="81">
        <v>39</v>
      </c>
      <c r="H4" s="81">
        <v>65</v>
      </c>
      <c r="I4" s="82">
        <f t="shared" si="0"/>
        <v>104</v>
      </c>
      <c r="J4" s="4"/>
    </row>
    <row r="5" spans="1:10" x14ac:dyDescent="0.35">
      <c r="A5" s="26" t="s">
        <v>15</v>
      </c>
      <c r="B5" s="84" t="s">
        <v>699</v>
      </c>
      <c r="C5" s="81">
        <v>2006</v>
      </c>
      <c r="D5" s="86" t="s">
        <v>671</v>
      </c>
      <c r="E5" s="84" t="s">
        <v>700</v>
      </c>
      <c r="F5" s="86" t="s">
        <v>666</v>
      </c>
      <c r="G5" s="81">
        <v>29</v>
      </c>
      <c r="H5" s="81">
        <v>56</v>
      </c>
      <c r="I5" s="82">
        <f t="shared" si="0"/>
        <v>85</v>
      </c>
      <c r="J5" s="4"/>
    </row>
    <row r="6" spans="1:10" x14ac:dyDescent="0.35">
      <c r="A6" s="26" t="s">
        <v>75</v>
      </c>
      <c r="B6" s="89" t="s">
        <v>898</v>
      </c>
      <c r="C6" s="81">
        <v>2008</v>
      </c>
      <c r="D6" s="86" t="s">
        <v>882</v>
      </c>
      <c r="E6" s="89" t="s">
        <v>899</v>
      </c>
      <c r="F6" s="89" t="s">
        <v>884</v>
      </c>
      <c r="G6" s="81">
        <v>97</v>
      </c>
      <c r="H6" s="81">
        <v>96</v>
      </c>
      <c r="I6" s="82">
        <f t="shared" si="0"/>
        <v>193</v>
      </c>
    </row>
    <row r="7" spans="1:10" x14ac:dyDescent="0.4">
      <c r="A7" s="26" t="s">
        <v>76</v>
      </c>
      <c r="B7" s="107" t="s">
        <v>1028</v>
      </c>
      <c r="C7" s="101">
        <v>2004</v>
      </c>
      <c r="D7" s="104" t="s">
        <v>948</v>
      </c>
      <c r="E7" s="100" t="s">
        <v>1029</v>
      </c>
      <c r="F7" s="100" t="s">
        <v>1012</v>
      </c>
      <c r="G7" s="85">
        <v>94</v>
      </c>
      <c r="H7" s="85">
        <v>87</v>
      </c>
      <c r="I7" s="106">
        <f t="shared" si="0"/>
        <v>181</v>
      </c>
    </row>
    <row r="8" spans="1:10" x14ac:dyDescent="0.4">
      <c r="A8" s="26" t="s">
        <v>1133</v>
      </c>
      <c r="B8" s="102" t="s">
        <v>1030</v>
      </c>
      <c r="C8" s="103">
        <v>2009</v>
      </c>
      <c r="D8" s="104" t="s">
        <v>948</v>
      </c>
      <c r="E8" s="105" t="s">
        <v>1031</v>
      </c>
      <c r="F8" s="100" t="s">
        <v>1012</v>
      </c>
      <c r="G8" s="85">
        <v>82</v>
      </c>
      <c r="H8" s="85">
        <v>87</v>
      </c>
      <c r="I8" s="106">
        <f t="shared" si="0"/>
        <v>169</v>
      </c>
    </row>
    <row r="9" spans="1:10" x14ac:dyDescent="0.4">
      <c r="A9" s="26" t="s">
        <v>1134</v>
      </c>
      <c r="B9" s="107" t="s">
        <v>1032</v>
      </c>
      <c r="C9" s="101">
        <v>2008</v>
      </c>
      <c r="D9" s="104" t="s">
        <v>948</v>
      </c>
      <c r="E9" s="100" t="s">
        <v>1033</v>
      </c>
      <c r="F9" s="100" t="s">
        <v>1012</v>
      </c>
      <c r="G9" s="85">
        <v>87</v>
      </c>
      <c r="H9" s="85">
        <v>82</v>
      </c>
      <c r="I9" s="106">
        <f t="shared" si="0"/>
        <v>169</v>
      </c>
      <c r="J9" s="4"/>
    </row>
    <row r="10" spans="1:10" x14ac:dyDescent="0.4">
      <c r="A10" s="26" t="s">
        <v>1135</v>
      </c>
      <c r="B10" s="107" t="s">
        <v>1109</v>
      </c>
      <c r="C10" s="107">
        <v>2010</v>
      </c>
      <c r="D10" s="95" t="s">
        <v>1079</v>
      </c>
      <c r="E10" s="107" t="s">
        <v>1091</v>
      </c>
      <c r="F10" s="107" t="s">
        <v>1110</v>
      </c>
      <c r="G10" s="85"/>
      <c r="H10" s="85"/>
      <c r="I10" s="146">
        <v>189</v>
      </c>
    </row>
    <row r="11" spans="1:10" x14ac:dyDescent="0.35">
      <c r="A11" s="26"/>
      <c r="B11" s="113"/>
      <c r="C11" s="35"/>
      <c r="D11" s="113"/>
      <c r="E11" s="30"/>
      <c r="F11" s="90"/>
      <c r="G11" s="35"/>
      <c r="H11" s="35"/>
      <c r="I11" s="34">
        <f t="shared" ref="I11:I27" si="1">SUM(G11:H11)</f>
        <v>0</v>
      </c>
    </row>
    <row r="12" spans="1:10" x14ac:dyDescent="0.35">
      <c r="A12" s="26"/>
      <c r="B12" s="113"/>
      <c r="C12" s="35"/>
      <c r="D12" s="113"/>
      <c r="E12" s="30"/>
      <c r="F12" s="90"/>
      <c r="G12" s="35"/>
      <c r="H12" s="35"/>
      <c r="I12" s="34">
        <f t="shared" si="1"/>
        <v>0</v>
      </c>
    </row>
    <row r="13" spans="1:10" x14ac:dyDescent="0.35">
      <c r="A13" s="26"/>
      <c r="B13" s="113"/>
      <c r="C13" s="35"/>
      <c r="D13" s="113"/>
      <c r="E13" s="30"/>
      <c r="F13" s="90"/>
      <c r="G13" s="35"/>
      <c r="H13" s="35"/>
      <c r="I13" s="34">
        <f t="shared" si="1"/>
        <v>0</v>
      </c>
    </row>
    <row r="14" spans="1:10" x14ac:dyDescent="0.35">
      <c r="A14" s="26"/>
      <c r="B14" s="30"/>
      <c r="C14" s="26"/>
      <c r="D14" s="113"/>
      <c r="E14" s="30"/>
      <c r="F14" s="90"/>
      <c r="G14" s="35"/>
      <c r="H14" s="35"/>
      <c r="I14" s="34">
        <f t="shared" si="1"/>
        <v>0</v>
      </c>
    </row>
    <row r="15" spans="1:10" x14ac:dyDescent="0.35">
      <c r="A15" s="26"/>
      <c r="B15" s="113"/>
      <c r="C15" s="35"/>
      <c r="D15" s="113"/>
      <c r="E15" s="113"/>
      <c r="F15" s="90"/>
      <c r="G15" s="35"/>
      <c r="H15" s="35"/>
      <c r="I15" s="34">
        <f t="shared" si="1"/>
        <v>0</v>
      </c>
    </row>
    <row r="16" spans="1:10" x14ac:dyDescent="0.35">
      <c r="A16" s="26"/>
      <c r="B16" s="113"/>
      <c r="C16" s="35"/>
      <c r="D16" s="113"/>
      <c r="E16" s="113"/>
      <c r="F16" s="90"/>
      <c r="G16" s="35"/>
      <c r="H16" s="35"/>
      <c r="I16" s="34">
        <f t="shared" si="1"/>
        <v>0</v>
      </c>
    </row>
    <row r="17" spans="1:9" x14ac:dyDescent="0.35">
      <c r="A17" s="26"/>
      <c r="B17" s="113"/>
      <c r="C17" s="35"/>
      <c r="D17" s="113"/>
      <c r="E17" s="113"/>
      <c r="F17" s="90"/>
      <c r="G17" s="35"/>
      <c r="H17" s="35"/>
      <c r="I17" s="34">
        <f t="shared" si="1"/>
        <v>0</v>
      </c>
    </row>
    <row r="18" spans="1:9" x14ac:dyDescent="0.35">
      <c r="A18" s="26"/>
      <c r="B18" s="113"/>
      <c r="C18" s="35"/>
      <c r="D18" s="113"/>
      <c r="E18" s="113"/>
      <c r="F18" s="90"/>
      <c r="G18" s="35"/>
      <c r="H18" s="35"/>
      <c r="I18" s="34">
        <f t="shared" si="1"/>
        <v>0</v>
      </c>
    </row>
    <row r="19" spans="1:9" x14ac:dyDescent="0.35">
      <c r="A19" s="26"/>
      <c r="B19" s="113"/>
      <c r="C19" s="35"/>
      <c r="D19" s="113"/>
      <c r="E19" s="113"/>
      <c r="F19" s="90"/>
      <c r="G19" s="35"/>
      <c r="H19" s="35"/>
      <c r="I19" s="34">
        <f t="shared" si="1"/>
        <v>0</v>
      </c>
    </row>
    <row r="20" spans="1:9" x14ac:dyDescent="0.35">
      <c r="A20" s="26"/>
      <c r="B20" s="113"/>
      <c r="C20" s="35"/>
      <c r="D20" s="113"/>
      <c r="E20" s="113"/>
      <c r="F20" s="90"/>
      <c r="G20" s="35"/>
      <c r="H20" s="35"/>
      <c r="I20" s="34">
        <f t="shared" si="1"/>
        <v>0</v>
      </c>
    </row>
    <row r="21" spans="1:9" x14ac:dyDescent="0.35">
      <c r="A21" s="26"/>
      <c r="B21" s="113"/>
      <c r="C21" s="35"/>
      <c r="D21" s="113"/>
      <c r="E21" s="113"/>
      <c r="F21" s="90"/>
      <c r="G21" s="35"/>
      <c r="H21" s="35"/>
      <c r="I21" s="34">
        <f t="shared" si="1"/>
        <v>0</v>
      </c>
    </row>
    <row r="22" spans="1:9" x14ac:dyDescent="0.35">
      <c r="A22" s="26"/>
      <c r="B22" s="113"/>
      <c r="C22" s="35"/>
      <c r="D22" s="113"/>
      <c r="E22" s="113"/>
      <c r="F22" s="90"/>
      <c r="G22" s="35"/>
      <c r="H22" s="35"/>
      <c r="I22" s="34">
        <f t="shared" si="1"/>
        <v>0</v>
      </c>
    </row>
    <row r="23" spans="1:9" x14ac:dyDescent="0.35">
      <c r="A23" s="26"/>
      <c r="B23" s="113"/>
      <c r="C23" s="35"/>
      <c r="D23" s="113"/>
      <c r="E23" s="113"/>
      <c r="F23" s="90"/>
      <c r="G23" s="35"/>
      <c r="H23" s="35"/>
      <c r="I23" s="34">
        <f t="shared" si="1"/>
        <v>0</v>
      </c>
    </row>
    <row r="24" spans="1:9" x14ac:dyDescent="0.35">
      <c r="A24" s="26"/>
      <c r="B24" s="113"/>
      <c r="C24" s="35"/>
      <c r="D24" s="113"/>
      <c r="E24" s="113"/>
      <c r="F24" s="90"/>
      <c r="G24" s="35"/>
      <c r="H24" s="35"/>
      <c r="I24" s="34">
        <f t="shared" si="1"/>
        <v>0</v>
      </c>
    </row>
    <row r="25" spans="1:9" x14ac:dyDescent="0.35">
      <c r="A25" s="26"/>
      <c r="B25" s="113"/>
      <c r="C25" s="35"/>
      <c r="D25" s="113"/>
      <c r="E25" s="113"/>
      <c r="F25" s="90"/>
      <c r="G25" s="35"/>
      <c r="H25" s="35"/>
      <c r="I25" s="34">
        <f t="shared" si="1"/>
        <v>0</v>
      </c>
    </row>
    <row r="26" spans="1:9" x14ac:dyDescent="0.35">
      <c r="A26" s="26"/>
      <c r="B26" s="113"/>
      <c r="C26" s="35"/>
      <c r="D26" s="113"/>
      <c r="E26" s="113"/>
      <c r="F26" s="90"/>
      <c r="G26" s="35"/>
      <c r="H26" s="35"/>
      <c r="I26" s="34">
        <f t="shared" si="1"/>
        <v>0</v>
      </c>
    </row>
    <row r="27" spans="1:9" x14ac:dyDescent="0.35">
      <c r="A27" s="26"/>
      <c r="B27" s="113"/>
      <c r="C27" s="35"/>
      <c r="D27" s="113"/>
      <c r="E27" s="113"/>
      <c r="F27" s="90"/>
      <c r="G27" s="35"/>
      <c r="H27" s="35"/>
      <c r="I27" s="34">
        <f t="shared" si="1"/>
        <v>0</v>
      </c>
    </row>
  </sheetData>
  <sortState xmlns:xlrd2="http://schemas.microsoft.com/office/spreadsheetml/2017/richdata2" ref="B3:I10">
    <sortCondition sortBy="cellColor" ref="F3:F10" dxfId="59"/>
  </sortState>
  <phoneticPr fontId="59" type="noConversion"/>
  <conditionalFormatting sqref="G3:I27">
    <cfRule type="cellIs" dxfId="41" priority="2" operator="equal">
      <formula>0</formula>
    </cfRule>
  </conditionalFormatting>
  <printOptions horizontalCentered="1"/>
  <pageMargins left="0.51181102362204722" right="0.43307086614173229" top="0.51181102362204722" bottom="0.43307086614173229" header="0.55118110236220474" footer="0.51181102362204722"/>
  <pageSetup paperSize="9" scale="69" orientation="landscape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1"/>
  </sheetPr>
  <dimension ref="A1:J57"/>
  <sheetViews>
    <sheetView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ColWidth="9.1328125" defaultRowHeight="15" x14ac:dyDescent="0.35"/>
  <cols>
    <col min="1" max="1" width="6" style="3" customWidth="1"/>
    <col min="2" max="2" width="27" style="3" customWidth="1"/>
    <col min="3" max="3" width="6.1328125" style="4" customWidth="1"/>
    <col min="4" max="4" width="17.265625" style="98" customWidth="1"/>
    <col min="5" max="5" width="100.265625" style="3" bestFit="1" customWidth="1"/>
    <col min="6" max="6" width="16.1328125" style="3" customWidth="1"/>
    <col min="7" max="8" width="6.73046875" style="4" customWidth="1"/>
    <col min="9" max="9" width="6.86328125" style="15" bestFit="1" customWidth="1"/>
    <col min="10" max="10" width="9.1328125" style="4" customWidth="1"/>
    <col min="11" max="16384" width="9.1328125" style="3"/>
  </cols>
  <sheetData>
    <row r="1" spans="1:10" ht="24.75" customHeight="1" x14ac:dyDescent="0.35">
      <c r="A1" s="1" t="s">
        <v>22</v>
      </c>
    </row>
    <row r="2" spans="1:10" s="2" customFormat="1" x14ac:dyDescent="0.4">
      <c r="A2" s="167" t="s">
        <v>5</v>
      </c>
      <c r="B2" s="7" t="s">
        <v>3</v>
      </c>
      <c r="C2" s="6" t="s">
        <v>0</v>
      </c>
      <c r="D2" s="99" t="s">
        <v>2</v>
      </c>
      <c r="E2" s="7" t="s">
        <v>1</v>
      </c>
      <c r="F2" s="7" t="s">
        <v>156</v>
      </c>
      <c r="G2" s="8">
        <v>1</v>
      </c>
      <c r="H2" s="8">
        <v>2</v>
      </c>
      <c r="I2" s="8" t="s">
        <v>4</v>
      </c>
      <c r="J2" s="15"/>
    </row>
    <row r="3" spans="1:10" x14ac:dyDescent="0.35">
      <c r="A3" s="145" t="s">
        <v>13</v>
      </c>
      <c r="B3" s="86" t="s">
        <v>116</v>
      </c>
      <c r="C3" s="81">
        <v>2012</v>
      </c>
      <c r="D3" s="86" t="s">
        <v>7</v>
      </c>
      <c r="E3" s="89" t="s">
        <v>141</v>
      </c>
      <c r="F3" s="86" t="s">
        <v>6</v>
      </c>
      <c r="G3" s="81">
        <v>91</v>
      </c>
      <c r="H3" s="81">
        <v>92</v>
      </c>
      <c r="I3" s="82">
        <f t="shared" ref="I3:I30" si="0">SUM(G3:H3)</f>
        <v>183</v>
      </c>
    </row>
    <row r="4" spans="1:10" x14ac:dyDescent="0.35">
      <c r="A4" s="145" t="s">
        <v>14</v>
      </c>
      <c r="B4" s="89" t="s">
        <v>104</v>
      </c>
      <c r="C4" s="81">
        <v>2013</v>
      </c>
      <c r="D4" s="86" t="s">
        <v>96</v>
      </c>
      <c r="E4" s="89" t="s">
        <v>95</v>
      </c>
      <c r="F4" s="86" t="s">
        <v>6</v>
      </c>
      <c r="G4" s="81">
        <v>79</v>
      </c>
      <c r="H4" s="81">
        <v>79</v>
      </c>
      <c r="I4" s="82">
        <f t="shared" si="0"/>
        <v>158</v>
      </c>
    </row>
    <row r="5" spans="1:10" x14ac:dyDescent="0.35">
      <c r="A5" s="145" t="s">
        <v>15</v>
      </c>
      <c r="B5" s="89" t="s">
        <v>151</v>
      </c>
      <c r="C5" s="81">
        <v>2012</v>
      </c>
      <c r="D5" s="86" t="s">
        <v>96</v>
      </c>
      <c r="E5" s="89" t="s">
        <v>95</v>
      </c>
      <c r="F5" s="86" t="s">
        <v>6</v>
      </c>
      <c r="G5" s="81">
        <v>78</v>
      </c>
      <c r="H5" s="81">
        <v>79</v>
      </c>
      <c r="I5" s="82">
        <f t="shared" si="0"/>
        <v>157</v>
      </c>
    </row>
    <row r="6" spans="1:10" x14ac:dyDescent="0.35">
      <c r="A6" s="145" t="s">
        <v>75</v>
      </c>
      <c r="B6" s="86" t="s">
        <v>211</v>
      </c>
      <c r="C6" s="81">
        <v>2010</v>
      </c>
      <c r="D6" s="86" t="s">
        <v>1129</v>
      </c>
      <c r="E6" s="86" t="s">
        <v>212</v>
      </c>
      <c r="F6" s="86" t="s">
        <v>180</v>
      </c>
      <c r="G6" s="81">
        <v>86</v>
      </c>
      <c r="H6" s="81">
        <v>88</v>
      </c>
      <c r="I6" s="82">
        <f t="shared" si="0"/>
        <v>174</v>
      </c>
    </row>
    <row r="7" spans="1:10" x14ac:dyDescent="0.4">
      <c r="A7" s="145" t="s">
        <v>76</v>
      </c>
      <c r="B7" s="86" t="s">
        <v>271</v>
      </c>
      <c r="C7" s="81">
        <v>2011</v>
      </c>
      <c r="D7" s="86" t="s">
        <v>235</v>
      </c>
      <c r="E7" s="107" t="s">
        <v>245</v>
      </c>
      <c r="F7" s="86" t="s">
        <v>216</v>
      </c>
      <c r="G7" s="81">
        <v>65</v>
      </c>
      <c r="H7" s="81">
        <v>73</v>
      </c>
      <c r="I7" s="82">
        <f t="shared" si="0"/>
        <v>138</v>
      </c>
    </row>
    <row r="8" spans="1:10" x14ac:dyDescent="0.35">
      <c r="A8" s="145" t="s">
        <v>1133</v>
      </c>
      <c r="B8" s="89" t="s">
        <v>217</v>
      </c>
      <c r="C8" s="81">
        <v>2011</v>
      </c>
      <c r="D8" s="86" t="s">
        <v>218</v>
      </c>
      <c r="E8" s="86" t="s">
        <v>219</v>
      </c>
      <c r="F8" s="86" t="s">
        <v>216</v>
      </c>
      <c r="G8" s="81">
        <v>50</v>
      </c>
      <c r="H8" s="81">
        <v>71</v>
      </c>
      <c r="I8" s="82">
        <f t="shared" si="0"/>
        <v>121</v>
      </c>
    </row>
    <row r="9" spans="1:10" x14ac:dyDescent="0.35">
      <c r="A9" s="145" t="s">
        <v>1134</v>
      </c>
      <c r="B9" s="86" t="s">
        <v>323</v>
      </c>
      <c r="C9" s="81">
        <v>2011</v>
      </c>
      <c r="D9" s="86" t="s">
        <v>1306</v>
      </c>
      <c r="E9" s="86" t="s">
        <v>324</v>
      </c>
      <c r="F9" s="86" t="s">
        <v>277</v>
      </c>
      <c r="G9" s="81">
        <v>74</v>
      </c>
      <c r="H9" s="81">
        <v>79</v>
      </c>
      <c r="I9" s="82">
        <f t="shared" si="0"/>
        <v>153</v>
      </c>
    </row>
    <row r="10" spans="1:10" x14ac:dyDescent="0.35">
      <c r="A10" s="145" t="s">
        <v>1135</v>
      </c>
      <c r="B10" s="86" t="s">
        <v>325</v>
      </c>
      <c r="C10" s="81">
        <v>2012</v>
      </c>
      <c r="D10" s="86" t="s">
        <v>1306</v>
      </c>
      <c r="E10" s="86" t="s">
        <v>324</v>
      </c>
      <c r="F10" s="86" t="s">
        <v>277</v>
      </c>
      <c r="G10" s="81">
        <v>61</v>
      </c>
      <c r="H10" s="81">
        <v>66</v>
      </c>
      <c r="I10" s="82">
        <f t="shared" si="0"/>
        <v>127</v>
      </c>
    </row>
    <row r="11" spans="1:10" x14ac:dyDescent="0.4">
      <c r="A11" s="145" t="s">
        <v>1136</v>
      </c>
      <c r="B11" s="148" t="s">
        <v>444</v>
      </c>
      <c r="C11" s="101">
        <v>2012</v>
      </c>
      <c r="D11" s="86" t="s">
        <v>330</v>
      </c>
      <c r="E11" s="86" t="s">
        <v>445</v>
      </c>
      <c r="F11" s="86" t="s">
        <v>332</v>
      </c>
      <c r="G11" s="81">
        <v>80</v>
      </c>
      <c r="H11" s="81">
        <v>84</v>
      </c>
      <c r="I11" s="82">
        <f t="shared" si="0"/>
        <v>164</v>
      </c>
    </row>
    <row r="12" spans="1:10" x14ac:dyDescent="0.4">
      <c r="A12" s="145" t="s">
        <v>1137</v>
      </c>
      <c r="B12" s="148" t="s">
        <v>446</v>
      </c>
      <c r="C12" s="81">
        <v>2010</v>
      </c>
      <c r="D12" s="86" t="s">
        <v>330</v>
      </c>
      <c r="E12" s="86" t="s">
        <v>447</v>
      </c>
      <c r="F12" s="86" t="s">
        <v>332</v>
      </c>
      <c r="G12" s="81">
        <v>81</v>
      </c>
      <c r="H12" s="81">
        <v>75</v>
      </c>
      <c r="I12" s="82">
        <f t="shared" si="0"/>
        <v>156</v>
      </c>
    </row>
    <row r="13" spans="1:10" x14ac:dyDescent="0.35">
      <c r="A13" s="145" t="s">
        <v>1138</v>
      </c>
      <c r="B13" s="86" t="s">
        <v>561</v>
      </c>
      <c r="C13" s="81">
        <v>2011</v>
      </c>
      <c r="D13" s="86" t="s">
        <v>542</v>
      </c>
      <c r="E13" s="86" t="s">
        <v>562</v>
      </c>
      <c r="F13" s="86" t="s">
        <v>505</v>
      </c>
      <c r="G13" s="81">
        <v>91</v>
      </c>
      <c r="H13" s="81">
        <v>89</v>
      </c>
      <c r="I13" s="82">
        <f t="shared" si="0"/>
        <v>180</v>
      </c>
    </row>
    <row r="14" spans="1:10" x14ac:dyDescent="0.35">
      <c r="A14" s="145" t="s">
        <v>1139</v>
      </c>
      <c r="B14" s="84" t="s">
        <v>675</v>
      </c>
      <c r="C14" s="81">
        <v>2011</v>
      </c>
      <c r="D14" s="86" t="s">
        <v>664</v>
      </c>
      <c r="E14" s="84" t="s">
        <v>676</v>
      </c>
      <c r="F14" s="86" t="s">
        <v>666</v>
      </c>
      <c r="G14" s="81">
        <v>32</v>
      </c>
      <c r="H14" s="81">
        <v>48</v>
      </c>
      <c r="I14" s="82">
        <f t="shared" si="0"/>
        <v>80</v>
      </c>
    </row>
    <row r="15" spans="1:10" x14ac:dyDescent="0.35">
      <c r="A15" s="145" t="s">
        <v>1140</v>
      </c>
      <c r="B15" s="86" t="s">
        <v>741</v>
      </c>
      <c r="C15" s="81">
        <v>2011</v>
      </c>
      <c r="D15" s="86" t="s">
        <v>742</v>
      </c>
      <c r="E15" s="86" t="s">
        <v>743</v>
      </c>
      <c r="F15" s="86" t="s">
        <v>744</v>
      </c>
      <c r="G15" s="81">
        <v>81</v>
      </c>
      <c r="H15" s="81">
        <v>84</v>
      </c>
      <c r="I15" s="82">
        <f t="shared" si="0"/>
        <v>165</v>
      </c>
    </row>
    <row r="16" spans="1:10" x14ac:dyDescent="0.35">
      <c r="A16" s="145" t="s">
        <v>1141</v>
      </c>
      <c r="B16" s="86" t="s">
        <v>846</v>
      </c>
      <c r="C16" s="81">
        <v>2010</v>
      </c>
      <c r="D16" s="86" t="s">
        <v>775</v>
      </c>
      <c r="E16" s="86" t="s">
        <v>847</v>
      </c>
      <c r="F16" s="86" t="s">
        <v>770</v>
      </c>
      <c r="G16" s="81">
        <v>91</v>
      </c>
      <c r="H16" s="81">
        <v>85</v>
      </c>
      <c r="I16" s="82">
        <f t="shared" si="0"/>
        <v>176</v>
      </c>
    </row>
    <row r="17" spans="1:9" x14ac:dyDescent="0.35">
      <c r="A17" s="145" t="s">
        <v>1142</v>
      </c>
      <c r="B17" s="86" t="s">
        <v>848</v>
      </c>
      <c r="C17" s="81">
        <v>2010</v>
      </c>
      <c r="D17" s="86" t="s">
        <v>1307</v>
      </c>
      <c r="E17" s="86" t="s">
        <v>824</v>
      </c>
      <c r="F17" s="86" t="s">
        <v>770</v>
      </c>
      <c r="G17" s="81">
        <v>88</v>
      </c>
      <c r="H17" s="81">
        <v>87</v>
      </c>
      <c r="I17" s="82">
        <f t="shared" si="0"/>
        <v>175</v>
      </c>
    </row>
    <row r="18" spans="1:9" x14ac:dyDescent="0.35">
      <c r="A18" s="145" t="s">
        <v>1143</v>
      </c>
      <c r="B18" s="86" t="s">
        <v>771</v>
      </c>
      <c r="C18" s="81">
        <v>2011</v>
      </c>
      <c r="D18" s="86" t="s">
        <v>772</v>
      </c>
      <c r="E18" s="86" t="s">
        <v>773</v>
      </c>
      <c r="F18" s="86" t="s">
        <v>770</v>
      </c>
      <c r="G18" s="81">
        <v>82</v>
      </c>
      <c r="H18" s="81">
        <v>84</v>
      </c>
      <c r="I18" s="82">
        <f t="shared" si="0"/>
        <v>166</v>
      </c>
    </row>
    <row r="19" spans="1:9" x14ac:dyDescent="0.35">
      <c r="A19" s="145" t="s">
        <v>1144</v>
      </c>
      <c r="B19" s="86" t="s">
        <v>868</v>
      </c>
      <c r="C19" s="81">
        <v>2011</v>
      </c>
      <c r="D19" s="86" t="s">
        <v>869</v>
      </c>
      <c r="E19" s="86" t="s">
        <v>870</v>
      </c>
      <c r="F19" s="86" t="s">
        <v>871</v>
      </c>
      <c r="G19" s="81">
        <v>74</v>
      </c>
      <c r="H19" s="81">
        <v>79</v>
      </c>
      <c r="I19" s="82">
        <f t="shared" si="0"/>
        <v>153</v>
      </c>
    </row>
    <row r="20" spans="1:9" x14ac:dyDescent="0.35">
      <c r="A20" s="145" t="s">
        <v>1145</v>
      </c>
      <c r="B20" s="86" t="s">
        <v>872</v>
      </c>
      <c r="C20" s="81">
        <v>2012</v>
      </c>
      <c r="D20" s="86" t="s">
        <v>869</v>
      </c>
      <c r="E20" s="86" t="s">
        <v>873</v>
      </c>
      <c r="F20" s="86" t="s">
        <v>871</v>
      </c>
      <c r="G20" s="81">
        <v>72</v>
      </c>
      <c r="H20" s="81">
        <v>73</v>
      </c>
      <c r="I20" s="82">
        <f t="shared" si="0"/>
        <v>145</v>
      </c>
    </row>
    <row r="21" spans="1:9" x14ac:dyDescent="0.35">
      <c r="A21" s="145" t="s">
        <v>1146</v>
      </c>
      <c r="B21" s="86" t="s">
        <v>874</v>
      </c>
      <c r="C21" s="81">
        <v>2013</v>
      </c>
      <c r="D21" s="86" t="s">
        <v>869</v>
      </c>
      <c r="E21" s="86" t="s">
        <v>875</v>
      </c>
      <c r="F21" s="86" t="s">
        <v>871</v>
      </c>
      <c r="G21" s="81">
        <v>70</v>
      </c>
      <c r="H21" s="81">
        <v>72</v>
      </c>
      <c r="I21" s="82">
        <f t="shared" si="0"/>
        <v>142</v>
      </c>
    </row>
    <row r="22" spans="1:9" x14ac:dyDescent="0.4">
      <c r="A22" s="145" t="s">
        <v>1147</v>
      </c>
      <c r="B22" s="107" t="s">
        <v>906</v>
      </c>
      <c r="C22" s="81">
        <v>2011</v>
      </c>
      <c r="D22" s="95" t="s">
        <v>907</v>
      </c>
      <c r="E22" s="107" t="s">
        <v>908</v>
      </c>
      <c r="F22" s="89" t="s">
        <v>903</v>
      </c>
      <c r="G22" s="81">
        <v>90</v>
      </c>
      <c r="H22" s="81">
        <v>86</v>
      </c>
      <c r="I22" s="82">
        <f t="shared" si="0"/>
        <v>176</v>
      </c>
    </row>
    <row r="23" spans="1:9" x14ac:dyDescent="0.4">
      <c r="A23" s="145" t="s">
        <v>1148</v>
      </c>
      <c r="B23" s="86" t="s">
        <v>922</v>
      </c>
      <c r="C23" s="81">
        <v>2010</v>
      </c>
      <c r="D23" s="95" t="s">
        <v>923</v>
      </c>
      <c r="E23" s="107" t="s">
        <v>924</v>
      </c>
      <c r="F23" s="89" t="s">
        <v>903</v>
      </c>
      <c r="G23" s="81">
        <v>89</v>
      </c>
      <c r="H23" s="81">
        <v>86</v>
      </c>
      <c r="I23" s="82">
        <f t="shared" si="0"/>
        <v>175</v>
      </c>
    </row>
    <row r="24" spans="1:9" x14ac:dyDescent="0.4">
      <c r="A24" s="145" t="s">
        <v>1149</v>
      </c>
      <c r="B24" s="86" t="s">
        <v>925</v>
      </c>
      <c r="C24" s="81">
        <v>2011</v>
      </c>
      <c r="D24" s="95" t="s">
        <v>923</v>
      </c>
      <c r="E24" s="107" t="s">
        <v>926</v>
      </c>
      <c r="F24" s="89" t="s">
        <v>903</v>
      </c>
      <c r="G24" s="81">
        <v>73</v>
      </c>
      <c r="H24" s="81">
        <v>81</v>
      </c>
      <c r="I24" s="82">
        <f t="shared" si="0"/>
        <v>154</v>
      </c>
    </row>
    <row r="25" spans="1:9" x14ac:dyDescent="0.4">
      <c r="A25" s="145" t="s">
        <v>1150</v>
      </c>
      <c r="B25" s="107" t="s">
        <v>1034</v>
      </c>
      <c r="C25" s="101">
        <v>2010</v>
      </c>
      <c r="D25" s="104" t="s">
        <v>948</v>
      </c>
      <c r="E25" s="100" t="s">
        <v>1035</v>
      </c>
      <c r="F25" s="100" t="s">
        <v>1012</v>
      </c>
      <c r="G25" s="85">
        <v>88</v>
      </c>
      <c r="H25" s="85">
        <v>90</v>
      </c>
      <c r="I25" s="106">
        <f t="shared" si="0"/>
        <v>178</v>
      </c>
    </row>
    <row r="26" spans="1:9" x14ac:dyDescent="0.4">
      <c r="A26" s="145" t="s">
        <v>1151</v>
      </c>
      <c r="B26" s="107" t="s">
        <v>1036</v>
      </c>
      <c r="C26" s="101">
        <v>2011</v>
      </c>
      <c r="D26" s="104" t="s">
        <v>948</v>
      </c>
      <c r="E26" s="100" t="s">
        <v>949</v>
      </c>
      <c r="F26" s="100" t="s">
        <v>1012</v>
      </c>
      <c r="G26" s="85">
        <v>88</v>
      </c>
      <c r="H26" s="85">
        <v>90</v>
      </c>
      <c r="I26" s="106">
        <f t="shared" si="0"/>
        <v>178</v>
      </c>
    </row>
    <row r="27" spans="1:9" x14ac:dyDescent="0.4">
      <c r="A27" s="145" t="s">
        <v>1152</v>
      </c>
      <c r="B27" s="107" t="s">
        <v>1037</v>
      </c>
      <c r="C27" s="101">
        <v>2012</v>
      </c>
      <c r="D27" s="104" t="s">
        <v>948</v>
      </c>
      <c r="E27" s="100" t="s">
        <v>1038</v>
      </c>
      <c r="F27" s="100" t="s">
        <v>1012</v>
      </c>
      <c r="G27" s="85">
        <v>88</v>
      </c>
      <c r="H27" s="85">
        <v>79</v>
      </c>
      <c r="I27" s="106">
        <f t="shared" si="0"/>
        <v>167</v>
      </c>
    </row>
    <row r="28" spans="1:9" x14ac:dyDescent="0.4">
      <c r="A28" s="145" t="s">
        <v>1153</v>
      </c>
      <c r="B28" s="107" t="s">
        <v>1039</v>
      </c>
      <c r="C28" s="101">
        <v>2011</v>
      </c>
      <c r="D28" s="104" t="s">
        <v>948</v>
      </c>
      <c r="E28" s="100" t="s">
        <v>1040</v>
      </c>
      <c r="F28" s="100" t="s">
        <v>1013</v>
      </c>
      <c r="G28" s="85">
        <v>82</v>
      </c>
      <c r="H28" s="85">
        <v>84</v>
      </c>
      <c r="I28" s="106">
        <f t="shared" si="0"/>
        <v>166</v>
      </c>
    </row>
    <row r="29" spans="1:9" x14ac:dyDescent="0.4">
      <c r="A29" s="145" t="s">
        <v>1154</v>
      </c>
      <c r="B29" s="107" t="s">
        <v>1041</v>
      </c>
      <c r="C29" s="101">
        <v>2010</v>
      </c>
      <c r="D29" s="104" t="s">
        <v>948</v>
      </c>
      <c r="E29" s="165" t="s">
        <v>1042</v>
      </c>
      <c r="F29" s="100" t="s">
        <v>1013</v>
      </c>
      <c r="G29" s="166">
        <v>85</v>
      </c>
      <c r="H29" s="85">
        <v>80</v>
      </c>
      <c r="I29" s="106">
        <f t="shared" si="0"/>
        <v>165</v>
      </c>
    </row>
    <row r="30" spans="1:9" x14ac:dyDescent="0.4">
      <c r="A30" s="145" t="s">
        <v>1155</v>
      </c>
      <c r="B30" s="107" t="s">
        <v>1043</v>
      </c>
      <c r="C30" s="101">
        <v>2011</v>
      </c>
      <c r="D30" s="104" t="s">
        <v>948</v>
      </c>
      <c r="E30" s="164" t="s">
        <v>1044</v>
      </c>
      <c r="F30" s="100" t="s">
        <v>1013</v>
      </c>
      <c r="G30" s="85">
        <v>87</v>
      </c>
      <c r="H30" s="85">
        <v>75</v>
      </c>
      <c r="I30" s="106">
        <f t="shared" si="0"/>
        <v>162</v>
      </c>
    </row>
    <row r="31" spans="1:9" x14ac:dyDescent="0.4">
      <c r="A31" s="145" t="s">
        <v>1156</v>
      </c>
      <c r="B31" s="107" t="s">
        <v>1111</v>
      </c>
      <c r="C31" s="85">
        <v>2013</v>
      </c>
      <c r="D31" s="95" t="s">
        <v>1086</v>
      </c>
      <c r="E31" s="107" t="s">
        <v>1112</v>
      </c>
      <c r="F31" s="107" t="s">
        <v>1077</v>
      </c>
      <c r="G31" s="85"/>
      <c r="H31" s="85"/>
      <c r="I31" s="146">
        <v>175</v>
      </c>
    </row>
    <row r="32" spans="1:9" x14ac:dyDescent="0.4">
      <c r="A32" s="145" t="s">
        <v>1157</v>
      </c>
      <c r="B32" s="107" t="s">
        <v>1113</v>
      </c>
      <c r="C32" s="85">
        <v>2012</v>
      </c>
      <c r="D32" s="95" t="s">
        <v>1114</v>
      </c>
      <c r="E32" s="107" t="s">
        <v>1115</v>
      </c>
      <c r="F32" s="107" t="s">
        <v>1077</v>
      </c>
      <c r="G32" s="85"/>
      <c r="H32" s="85"/>
      <c r="I32" s="146">
        <v>145</v>
      </c>
    </row>
    <row r="33" spans="1:9" x14ac:dyDescent="0.4">
      <c r="A33" s="145" t="s">
        <v>1158</v>
      </c>
      <c r="B33" s="107" t="s">
        <v>1075</v>
      </c>
      <c r="C33" s="85">
        <v>2012</v>
      </c>
      <c r="D33" s="95" t="s">
        <v>1084</v>
      </c>
      <c r="E33" s="107" t="s">
        <v>1076</v>
      </c>
      <c r="F33" s="107" t="s">
        <v>1077</v>
      </c>
      <c r="G33" s="85"/>
      <c r="H33" s="85"/>
      <c r="I33" s="146">
        <v>112</v>
      </c>
    </row>
    <row r="34" spans="1:9" x14ac:dyDescent="0.35">
      <c r="A34" s="145" t="s">
        <v>1159</v>
      </c>
      <c r="B34" s="88" t="s">
        <v>849</v>
      </c>
      <c r="C34" s="26">
        <v>2010</v>
      </c>
      <c r="D34" s="88" t="s">
        <v>775</v>
      </c>
      <c r="E34" s="88" t="s">
        <v>786</v>
      </c>
      <c r="F34" s="88" t="s">
        <v>770</v>
      </c>
      <c r="G34" s="26">
        <v>76</v>
      </c>
      <c r="H34" s="26">
        <v>85</v>
      </c>
      <c r="I34" s="27">
        <f t="shared" ref="I34:I57" si="1">SUM(G34:H34)</f>
        <v>161</v>
      </c>
    </row>
    <row r="35" spans="1:9" x14ac:dyDescent="0.35">
      <c r="A35" s="145" t="s">
        <v>1160</v>
      </c>
      <c r="B35" s="30" t="s">
        <v>104</v>
      </c>
      <c r="C35" s="26">
        <v>2013</v>
      </c>
      <c r="D35" s="88" t="s">
        <v>7</v>
      </c>
      <c r="E35" s="88" t="s">
        <v>97</v>
      </c>
      <c r="F35" s="88" t="s">
        <v>6</v>
      </c>
      <c r="G35" s="26">
        <v>79</v>
      </c>
      <c r="H35" s="26">
        <v>79</v>
      </c>
      <c r="I35" s="27">
        <f t="shared" si="1"/>
        <v>158</v>
      </c>
    </row>
    <row r="36" spans="1:9" x14ac:dyDescent="0.35">
      <c r="A36" s="145" t="s">
        <v>1161</v>
      </c>
      <c r="B36" s="88" t="s">
        <v>774</v>
      </c>
      <c r="C36" s="26">
        <v>2011</v>
      </c>
      <c r="D36" s="88" t="s">
        <v>775</v>
      </c>
      <c r="E36" s="88" t="s">
        <v>776</v>
      </c>
      <c r="F36" s="88" t="s">
        <v>770</v>
      </c>
      <c r="G36" s="26">
        <v>81</v>
      </c>
      <c r="H36" s="26">
        <v>76</v>
      </c>
      <c r="I36" s="27">
        <f t="shared" si="1"/>
        <v>157</v>
      </c>
    </row>
    <row r="37" spans="1:9" x14ac:dyDescent="0.35">
      <c r="A37" s="145" t="s">
        <v>1162</v>
      </c>
      <c r="B37" s="30" t="s">
        <v>151</v>
      </c>
      <c r="C37" s="26">
        <v>2012</v>
      </c>
      <c r="D37" s="88" t="s">
        <v>7</v>
      </c>
      <c r="E37" s="88" t="s">
        <v>97</v>
      </c>
      <c r="F37" s="88" t="s">
        <v>6</v>
      </c>
      <c r="G37" s="26">
        <v>78</v>
      </c>
      <c r="H37" s="26">
        <v>79</v>
      </c>
      <c r="I37" s="27">
        <f t="shared" si="1"/>
        <v>157</v>
      </c>
    </row>
    <row r="38" spans="1:9" x14ac:dyDescent="0.35">
      <c r="A38" s="145" t="s">
        <v>1163</v>
      </c>
      <c r="B38" s="30" t="s">
        <v>101</v>
      </c>
      <c r="C38" s="26">
        <v>2012</v>
      </c>
      <c r="D38" s="88" t="s">
        <v>7</v>
      </c>
      <c r="E38" s="88" t="s">
        <v>97</v>
      </c>
      <c r="F38" s="88" t="s">
        <v>6</v>
      </c>
      <c r="G38" s="26">
        <v>76</v>
      </c>
      <c r="H38" s="26">
        <v>80</v>
      </c>
      <c r="I38" s="27">
        <f t="shared" si="1"/>
        <v>156</v>
      </c>
    </row>
    <row r="39" spans="1:9" x14ac:dyDescent="0.35">
      <c r="A39" s="145" t="s">
        <v>1164</v>
      </c>
      <c r="B39" s="88" t="s">
        <v>126</v>
      </c>
      <c r="C39" s="26">
        <v>2011</v>
      </c>
      <c r="D39" s="88" t="s">
        <v>96</v>
      </c>
      <c r="E39" s="30" t="s">
        <v>95</v>
      </c>
      <c r="F39" s="88" t="s">
        <v>6</v>
      </c>
      <c r="G39" s="26">
        <v>74</v>
      </c>
      <c r="H39" s="26">
        <v>81</v>
      </c>
      <c r="I39" s="27">
        <f t="shared" si="1"/>
        <v>155</v>
      </c>
    </row>
    <row r="40" spans="1:9" x14ac:dyDescent="0.35">
      <c r="A40" s="145" t="s">
        <v>1165</v>
      </c>
      <c r="B40" s="88" t="s">
        <v>126</v>
      </c>
      <c r="C40" s="26">
        <v>2011</v>
      </c>
      <c r="D40" s="88" t="s">
        <v>7</v>
      </c>
      <c r="E40" s="88" t="s">
        <v>97</v>
      </c>
      <c r="F40" s="88" t="s">
        <v>6</v>
      </c>
      <c r="G40" s="26">
        <v>74</v>
      </c>
      <c r="H40" s="26">
        <v>81</v>
      </c>
      <c r="I40" s="27">
        <f t="shared" si="1"/>
        <v>155</v>
      </c>
    </row>
    <row r="41" spans="1:9" x14ac:dyDescent="0.4">
      <c r="A41" s="145" t="s">
        <v>1166</v>
      </c>
      <c r="B41" s="88" t="s">
        <v>927</v>
      </c>
      <c r="C41" s="26">
        <v>2011</v>
      </c>
      <c r="D41" s="96" t="s">
        <v>928</v>
      </c>
      <c r="E41" s="111" t="s">
        <v>929</v>
      </c>
      <c r="F41" s="30" t="s">
        <v>903</v>
      </c>
      <c r="G41" s="26">
        <v>71</v>
      </c>
      <c r="H41" s="26">
        <v>81</v>
      </c>
      <c r="I41" s="27">
        <f t="shared" si="1"/>
        <v>152</v>
      </c>
    </row>
    <row r="42" spans="1:9" x14ac:dyDescent="0.4">
      <c r="A42" s="145" t="s">
        <v>1167</v>
      </c>
      <c r="B42" s="30" t="s">
        <v>904</v>
      </c>
      <c r="C42" s="26">
        <v>2011</v>
      </c>
      <c r="D42" s="96" t="s">
        <v>901</v>
      </c>
      <c r="E42" s="111" t="s">
        <v>902</v>
      </c>
      <c r="F42" s="90" t="s">
        <v>903</v>
      </c>
      <c r="G42" s="26">
        <v>84</v>
      </c>
      <c r="H42" s="26">
        <v>67</v>
      </c>
      <c r="I42" s="27">
        <f t="shared" si="1"/>
        <v>151</v>
      </c>
    </row>
    <row r="43" spans="1:9" x14ac:dyDescent="0.4">
      <c r="A43" s="145" t="s">
        <v>1168</v>
      </c>
      <c r="B43" s="111" t="s">
        <v>1045</v>
      </c>
      <c r="C43" s="110">
        <v>2010</v>
      </c>
      <c r="D43" s="116" t="s">
        <v>948</v>
      </c>
      <c r="E43" s="168" t="s">
        <v>1046</v>
      </c>
      <c r="F43" s="109" t="s">
        <v>948</v>
      </c>
      <c r="G43" s="112">
        <v>80</v>
      </c>
      <c r="H43" s="112">
        <v>71</v>
      </c>
      <c r="I43" s="118">
        <f t="shared" si="1"/>
        <v>151</v>
      </c>
    </row>
    <row r="44" spans="1:9" x14ac:dyDescent="0.4">
      <c r="A44" s="145" t="s">
        <v>1169</v>
      </c>
      <c r="B44" s="30" t="s">
        <v>930</v>
      </c>
      <c r="C44" s="26">
        <v>2011</v>
      </c>
      <c r="D44" s="96" t="s">
        <v>923</v>
      </c>
      <c r="E44" s="144" t="s">
        <v>931</v>
      </c>
      <c r="F44" s="30" t="s">
        <v>903</v>
      </c>
      <c r="G44" s="26">
        <v>69</v>
      </c>
      <c r="H44" s="26">
        <v>77</v>
      </c>
      <c r="I44" s="27">
        <f t="shared" si="1"/>
        <v>146</v>
      </c>
    </row>
    <row r="45" spans="1:9" x14ac:dyDescent="0.35">
      <c r="A45" s="145" t="s">
        <v>1170</v>
      </c>
      <c r="B45" s="88" t="s">
        <v>102</v>
      </c>
      <c r="C45" s="26">
        <v>2012</v>
      </c>
      <c r="D45" s="88" t="s">
        <v>7</v>
      </c>
      <c r="E45" s="88" t="s">
        <v>103</v>
      </c>
      <c r="F45" s="88" t="s">
        <v>6</v>
      </c>
      <c r="G45" s="26">
        <v>71</v>
      </c>
      <c r="H45" s="26">
        <v>72</v>
      </c>
      <c r="I45" s="27">
        <f t="shared" si="1"/>
        <v>143</v>
      </c>
    </row>
    <row r="46" spans="1:9" x14ac:dyDescent="0.4">
      <c r="A46" s="145" t="s">
        <v>1171</v>
      </c>
      <c r="B46" s="88" t="s">
        <v>900</v>
      </c>
      <c r="C46" s="26">
        <v>2011</v>
      </c>
      <c r="D46" s="96" t="s">
        <v>901</v>
      </c>
      <c r="E46" s="111" t="s">
        <v>902</v>
      </c>
      <c r="F46" s="90" t="s">
        <v>903</v>
      </c>
      <c r="G46" s="26">
        <v>70</v>
      </c>
      <c r="H46" s="26">
        <v>72</v>
      </c>
      <c r="I46" s="27">
        <f t="shared" si="1"/>
        <v>142</v>
      </c>
    </row>
    <row r="47" spans="1:9" x14ac:dyDescent="0.35">
      <c r="A47" s="145" t="s">
        <v>1172</v>
      </c>
      <c r="B47" s="88" t="s">
        <v>787</v>
      </c>
      <c r="C47" s="26">
        <v>2010</v>
      </c>
      <c r="D47" s="88" t="s">
        <v>772</v>
      </c>
      <c r="E47" s="30" t="s">
        <v>788</v>
      </c>
      <c r="F47" s="30" t="s">
        <v>770</v>
      </c>
      <c r="G47" s="26">
        <v>70</v>
      </c>
      <c r="H47" s="26">
        <v>66</v>
      </c>
      <c r="I47" s="27">
        <f t="shared" si="1"/>
        <v>136</v>
      </c>
    </row>
    <row r="48" spans="1:9" x14ac:dyDescent="0.4">
      <c r="A48" s="145" t="s">
        <v>1173</v>
      </c>
      <c r="B48" s="88" t="s">
        <v>905</v>
      </c>
      <c r="C48" s="26">
        <v>2010</v>
      </c>
      <c r="D48" s="96" t="s">
        <v>901</v>
      </c>
      <c r="E48" s="111" t="s">
        <v>902</v>
      </c>
      <c r="F48" s="90" t="s">
        <v>903</v>
      </c>
      <c r="G48" s="26">
        <v>69</v>
      </c>
      <c r="H48" s="26">
        <v>65</v>
      </c>
      <c r="I48" s="27">
        <f t="shared" si="1"/>
        <v>134</v>
      </c>
    </row>
    <row r="49" spans="1:9" x14ac:dyDescent="0.4">
      <c r="A49" s="145" t="s">
        <v>1174</v>
      </c>
      <c r="B49" s="111" t="s">
        <v>932</v>
      </c>
      <c r="C49" s="26">
        <v>2012</v>
      </c>
      <c r="D49" s="96" t="s">
        <v>923</v>
      </c>
      <c r="E49" s="144" t="s">
        <v>931</v>
      </c>
      <c r="F49" s="30" t="s">
        <v>903</v>
      </c>
      <c r="G49" s="26">
        <v>69</v>
      </c>
      <c r="H49" s="26">
        <v>61</v>
      </c>
      <c r="I49" s="27">
        <f t="shared" si="1"/>
        <v>130</v>
      </c>
    </row>
    <row r="50" spans="1:9" x14ac:dyDescent="0.4">
      <c r="A50" s="145" t="s">
        <v>1175</v>
      </c>
      <c r="B50" s="88" t="s">
        <v>909</v>
      </c>
      <c r="C50" s="26">
        <v>2009</v>
      </c>
      <c r="D50" s="88" t="s">
        <v>901</v>
      </c>
      <c r="E50" s="111" t="s">
        <v>902</v>
      </c>
      <c r="F50" s="90" t="s">
        <v>903</v>
      </c>
      <c r="G50" s="26">
        <v>62</v>
      </c>
      <c r="H50" s="26">
        <v>67</v>
      </c>
      <c r="I50" s="27">
        <f t="shared" si="1"/>
        <v>129</v>
      </c>
    </row>
    <row r="51" spans="1:9" x14ac:dyDescent="0.4">
      <c r="A51" s="145" t="s">
        <v>1176</v>
      </c>
      <c r="B51" s="88" t="s">
        <v>933</v>
      </c>
      <c r="C51" s="26">
        <v>2010</v>
      </c>
      <c r="D51" s="96" t="s">
        <v>923</v>
      </c>
      <c r="E51" s="111" t="s">
        <v>926</v>
      </c>
      <c r="F51" s="90" t="s">
        <v>903</v>
      </c>
      <c r="G51" s="26">
        <v>62</v>
      </c>
      <c r="H51" s="26">
        <v>63</v>
      </c>
      <c r="I51" s="27">
        <f t="shared" si="1"/>
        <v>125</v>
      </c>
    </row>
    <row r="52" spans="1:9" x14ac:dyDescent="0.4">
      <c r="A52" s="145" t="s">
        <v>1177</v>
      </c>
      <c r="B52" s="88" t="s">
        <v>934</v>
      </c>
      <c r="C52" s="26">
        <v>2013</v>
      </c>
      <c r="D52" s="96" t="s">
        <v>923</v>
      </c>
      <c r="E52" s="144" t="s">
        <v>935</v>
      </c>
      <c r="F52" s="90" t="s">
        <v>903</v>
      </c>
      <c r="G52" s="26">
        <v>58</v>
      </c>
      <c r="H52" s="26">
        <v>56</v>
      </c>
      <c r="I52" s="27">
        <f t="shared" si="1"/>
        <v>114</v>
      </c>
    </row>
    <row r="53" spans="1:9" x14ac:dyDescent="0.35">
      <c r="A53" s="145" t="s">
        <v>1178</v>
      </c>
      <c r="B53" s="88" t="s">
        <v>797</v>
      </c>
      <c r="C53" s="26">
        <v>2011</v>
      </c>
      <c r="D53" s="88" t="s">
        <v>772</v>
      </c>
      <c r="E53" s="30" t="s">
        <v>798</v>
      </c>
      <c r="F53" s="30" t="s">
        <v>770</v>
      </c>
      <c r="G53" s="26">
        <v>47</v>
      </c>
      <c r="H53" s="26">
        <v>66</v>
      </c>
      <c r="I53" s="27">
        <f t="shared" si="1"/>
        <v>113</v>
      </c>
    </row>
    <row r="54" spans="1:9" x14ac:dyDescent="0.35">
      <c r="A54" s="145" t="s">
        <v>1179</v>
      </c>
      <c r="B54" s="88" t="s">
        <v>789</v>
      </c>
      <c r="C54" s="26">
        <v>2012</v>
      </c>
      <c r="D54" s="88" t="s">
        <v>790</v>
      </c>
      <c r="E54" s="30" t="s">
        <v>791</v>
      </c>
      <c r="F54" s="30" t="s">
        <v>770</v>
      </c>
      <c r="G54" s="26">
        <v>53</v>
      </c>
      <c r="H54" s="26">
        <v>54</v>
      </c>
      <c r="I54" s="27">
        <f t="shared" si="1"/>
        <v>107</v>
      </c>
    </row>
    <row r="55" spans="1:9" x14ac:dyDescent="0.35">
      <c r="A55" s="145" t="s">
        <v>1180</v>
      </c>
      <c r="B55" s="88" t="s">
        <v>785</v>
      </c>
      <c r="C55" s="26">
        <v>2012</v>
      </c>
      <c r="D55" s="88" t="s">
        <v>775</v>
      </c>
      <c r="E55" s="30" t="s">
        <v>786</v>
      </c>
      <c r="F55" s="30" t="s">
        <v>770</v>
      </c>
      <c r="G55" s="26">
        <v>51</v>
      </c>
      <c r="H55" s="26">
        <v>51</v>
      </c>
      <c r="I55" s="27">
        <f t="shared" si="1"/>
        <v>102</v>
      </c>
    </row>
    <row r="56" spans="1:9" x14ac:dyDescent="0.35">
      <c r="A56" s="145" t="s">
        <v>1181</v>
      </c>
      <c r="B56" s="88" t="s">
        <v>139</v>
      </c>
      <c r="C56" s="26">
        <v>2014</v>
      </c>
      <c r="D56" s="88" t="s">
        <v>7</v>
      </c>
      <c r="E56" s="88" t="s">
        <v>140</v>
      </c>
      <c r="F56" s="88" t="s">
        <v>6</v>
      </c>
      <c r="G56" s="26">
        <v>31</v>
      </c>
      <c r="H56" s="26">
        <v>39</v>
      </c>
      <c r="I56" s="27">
        <f t="shared" si="1"/>
        <v>70</v>
      </c>
    </row>
    <row r="57" spans="1:9" x14ac:dyDescent="0.35">
      <c r="A57" s="145" t="s">
        <v>1182</v>
      </c>
      <c r="B57" s="88" t="s">
        <v>794</v>
      </c>
      <c r="C57" s="26">
        <v>2011</v>
      </c>
      <c r="D57" s="88" t="s">
        <v>795</v>
      </c>
      <c r="E57" s="30" t="s">
        <v>796</v>
      </c>
      <c r="F57" s="30" t="s">
        <v>770</v>
      </c>
      <c r="G57" s="26">
        <v>38</v>
      </c>
      <c r="H57" s="26">
        <v>13</v>
      </c>
      <c r="I57" s="27">
        <f t="shared" si="1"/>
        <v>51</v>
      </c>
    </row>
  </sheetData>
  <sortState xmlns:xlrd2="http://schemas.microsoft.com/office/spreadsheetml/2017/richdata2" ref="B34:I57">
    <sortCondition descending="1" ref="I34:I57"/>
  </sortState>
  <phoneticPr fontId="0" type="noConversion"/>
  <conditionalFormatting sqref="G30:H32">
    <cfRule type="cellIs" dxfId="40" priority="1" operator="equal">
      <formula>0</formula>
    </cfRule>
    <cfRule type="cellIs" dxfId="39" priority="3" operator="equal">
      <formula>96</formula>
    </cfRule>
  </conditionalFormatting>
  <conditionalFormatting sqref="I3:I4 G5:I11">
    <cfRule type="cellIs" dxfId="38" priority="13" operator="equal">
      <formula>96</formula>
    </cfRule>
  </conditionalFormatting>
  <conditionalFormatting sqref="I3:I4 G5:I26 I30:I57">
    <cfRule type="cellIs" dxfId="37" priority="11" operator="equal">
      <formula>0</formula>
    </cfRule>
  </conditionalFormatting>
  <printOptions horizontalCentered="1"/>
  <pageMargins left="0.51181102362204722" right="0.43307086614173229" top="0.51181102362204722" bottom="0.43307086614173229" header="0.55118110236220474" footer="0.51181102362204722"/>
  <pageSetup paperSize="9" scale="69" orientation="landscape" verticalDpi="4294967293" r:id="rId1"/>
  <headerFooter alignWithMargins="0"/>
  <rowBreaks count="1" manualBreakCount="1">
    <brk id="45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1"/>
  </sheetPr>
  <dimension ref="A1:I45"/>
  <sheetViews>
    <sheetView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ColWidth="9.1328125" defaultRowHeight="15" x14ac:dyDescent="0.35"/>
  <cols>
    <col min="1" max="1" width="6" style="4" customWidth="1"/>
    <col min="2" max="2" width="27" style="3" customWidth="1"/>
    <col min="3" max="3" width="6.1328125" style="4" customWidth="1"/>
    <col min="4" max="4" width="17.265625" style="98" customWidth="1"/>
    <col min="5" max="5" width="100.265625" style="3" customWidth="1"/>
    <col min="6" max="6" width="16.1328125" style="3" customWidth="1"/>
    <col min="7" max="8" width="6.73046875" style="4" customWidth="1"/>
    <col min="9" max="9" width="6.86328125" style="15" customWidth="1"/>
    <col min="10" max="16384" width="9.1328125" style="3"/>
  </cols>
  <sheetData>
    <row r="1" spans="1:9" ht="24.75" customHeight="1" x14ac:dyDescent="0.35">
      <c r="A1" s="1" t="s">
        <v>23</v>
      </c>
    </row>
    <row r="2" spans="1:9" s="2" customFormat="1" x14ac:dyDescent="0.35">
      <c r="A2" s="167" t="s">
        <v>5</v>
      </c>
      <c r="B2" s="7" t="s">
        <v>3</v>
      </c>
      <c r="C2" s="6" t="s">
        <v>0</v>
      </c>
      <c r="D2" s="99" t="s">
        <v>2</v>
      </c>
      <c r="E2" s="7" t="s">
        <v>1</v>
      </c>
      <c r="F2" s="7" t="s">
        <v>156</v>
      </c>
      <c r="G2" s="6">
        <v>1</v>
      </c>
      <c r="H2" s="6">
        <v>2</v>
      </c>
      <c r="I2" s="6" t="s">
        <v>4</v>
      </c>
    </row>
    <row r="3" spans="1:9" x14ac:dyDescent="0.4">
      <c r="A3" s="145" t="s">
        <v>13</v>
      </c>
      <c r="B3" s="89" t="s">
        <v>94</v>
      </c>
      <c r="C3" s="81">
        <v>2009</v>
      </c>
      <c r="D3" s="86" t="s">
        <v>105</v>
      </c>
      <c r="E3" s="107" t="s">
        <v>106</v>
      </c>
      <c r="F3" s="89" t="s">
        <v>6</v>
      </c>
      <c r="G3" s="81">
        <v>82</v>
      </c>
      <c r="H3" s="81">
        <v>76</v>
      </c>
      <c r="I3" s="82">
        <f t="shared" ref="I3:I27" si="0">SUM(G3:H3)</f>
        <v>158</v>
      </c>
    </row>
    <row r="4" spans="1:9" x14ac:dyDescent="0.35">
      <c r="A4" s="145" t="s">
        <v>14</v>
      </c>
      <c r="B4" s="86" t="s">
        <v>130</v>
      </c>
      <c r="C4" s="81">
        <v>2009</v>
      </c>
      <c r="D4" s="86" t="s">
        <v>7</v>
      </c>
      <c r="E4" s="89" t="s">
        <v>112</v>
      </c>
      <c r="F4" s="89" t="s">
        <v>6</v>
      </c>
      <c r="G4" s="81">
        <v>68</v>
      </c>
      <c r="H4" s="81">
        <v>54</v>
      </c>
      <c r="I4" s="82">
        <f t="shared" si="0"/>
        <v>122</v>
      </c>
    </row>
    <row r="5" spans="1:9" x14ac:dyDescent="0.35">
      <c r="A5" s="145" t="s">
        <v>15</v>
      </c>
      <c r="B5" s="86" t="s">
        <v>142</v>
      </c>
      <c r="C5" s="81">
        <v>2008</v>
      </c>
      <c r="D5" s="86" t="s">
        <v>7</v>
      </c>
      <c r="E5" s="89" t="s">
        <v>143</v>
      </c>
      <c r="F5" s="89" t="s">
        <v>6</v>
      </c>
      <c r="G5" s="81">
        <v>48</v>
      </c>
      <c r="H5" s="81">
        <v>57</v>
      </c>
      <c r="I5" s="82">
        <f t="shared" si="0"/>
        <v>105</v>
      </c>
    </row>
    <row r="6" spans="1:9" x14ac:dyDescent="0.4">
      <c r="A6" s="145" t="s">
        <v>75</v>
      </c>
      <c r="B6" s="89" t="s">
        <v>249</v>
      </c>
      <c r="C6" s="81">
        <v>2009</v>
      </c>
      <c r="D6" s="86" t="s">
        <v>218</v>
      </c>
      <c r="E6" s="107" t="s">
        <v>250</v>
      </c>
      <c r="F6" s="86" t="s">
        <v>216</v>
      </c>
      <c r="G6" s="81">
        <v>91</v>
      </c>
      <c r="H6" s="81">
        <v>83</v>
      </c>
      <c r="I6" s="82">
        <f t="shared" si="0"/>
        <v>174</v>
      </c>
    </row>
    <row r="7" spans="1:9" x14ac:dyDescent="0.35">
      <c r="A7" s="145" t="s">
        <v>76</v>
      </c>
      <c r="B7" s="86" t="s">
        <v>251</v>
      </c>
      <c r="C7" s="81">
        <v>2009</v>
      </c>
      <c r="D7" s="86" t="s">
        <v>218</v>
      </c>
      <c r="E7" s="86" t="s">
        <v>252</v>
      </c>
      <c r="F7" s="86" t="s">
        <v>216</v>
      </c>
      <c r="G7" s="81">
        <v>81</v>
      </c>
      <c r="H7" s="81">
        <v>85</v>
      </c>
      <c r="I7" s="82">
        <f t="shared" si="0"/>
        <v>166</v>
      </c>
    </row>
    <row r="8" spans="1:9" x14ac:dyDescent="0.35">
      <c r="A8" s="145" t="s">
        <v>1133</v>
      </c>
      <c r="B8" s="86" t="s">
        <v>292</v>
      </c>
      <c r="C8" s="81">
        <v>2009</v>
      </c>
      <c r="D8" s="86" t="s">
        <v>287</v>
      </c>
      <c r="E8" s="89" t="s">
        <v>293</v>
      </c>
      <c r="F8" s="89" t="s">
        <v>277</v>
      </c>
      <c r="G8" s="81">
        <v>85</v>
      </c>
      <c r="H8" s="81">
        <v>76</v>
      </c>
      <c r="I8" s="82">
        <f t="shared" si="0"/>
        <v>161</v>
      </c>
    </row>
    <row r="9" spans="1:9" x14ac:dyDescent="0.4">
      <c r="A9" s="145" t="s">
        <v>1134</v>
      </c>
      <c r="B9" s="107" t="s">
        <v>304</v>
      </c>
      <c r="C9" s="81">
        <v>2008</v>
      </c>
      <c r="D9" s="86" t="s">
        <v>290</v>
      </c>
      <c r="E9" s="86" t="s">
        <v>305</v>
      </c>
      <c r="F9" s="89" t="s">
        <v>277</v>
      </c>
      <c r="G9" s="81">
        <v>82</v>
      </c>
      <c r="H9" s="81">
        <v>78</v>
      </c>
      <c r="I9" s="82">
        <f t="shared" si="0"/>
        <v>160</v>
      </c>
    </row>
    <row r="10" spans="1:9" x14ac:dyDescent="0.35">
      <c r="A10" s="145" t="s">
        <v>1135</v>
      </c>
      <c r="B10" s="86" t="s">
        <v>326</v>
      </c>
      <c r="C10" s="81">
        <v>2006</v>
      </c>
      <c r="D10" s="86" t="s">
        <v>277</v>
      </c>
      <c r="E10" s="89" t="s">
        <v>327</v>
      </c>
      <c r="F10" s="89" t="s">
        <v>277</v>
      </c>
      <c r="G10" s="81">
        <v>80</v>
      </c>
      <c r="H10" s="81">
        <v>77</v>
      </c>
      <c r="I10" s="82">
        <f t="shared" si="0"/>
        <v>157</v>
      </c>
    </row>
    <row r="11" spans="1:9" x14ac:dyDescent="0.4">
      <c r="A11" s="145" t="s">
        <v>1136</v>
      </c>
      <c r="B11" s="86" t="s">
        <v>476</v>
      </c>
      <c r="C11" s="81">
        <v>2006</v>
      </c>
      <c r="D11" s="86" t="s">
        <v>456</v>
      </c>
      <c r="E11" s="143" t="s">
        <v>477</v>
      </c>
      <c r="F11" s="89" t="s">
        <v>471</v>
      </c>
      <c r="G11" s="81">
        <v>78</v>
      </c>
      <c r="H11" s="81">
        <v>79</v>
      </c>
      <c r="I11" s="82">
        <f t="shared" si="0"/>
        <v>157</v>
      </c>
    </row>
    <row r="12" spans="1:9" x14ac:dyDescent="0.4">
      <c r="A12" s="145" t="s">
        <v>1137</v>
      </c>
      <c r="B12" s="86" t="s">
        <v>478</v>
      </c>
      <c r="C12" s="81">
        <v>2005</v>
      </c>
      <c r="D12" s="86" t="s">
        <v>456</v>
      </c>
      <c r="E12" s="143" t="s">
        <v>477</v>
      </c>
      <c r="F12" s="89" t="s">
        <v>471</v>
      </c>
      <c r="G12" s="81">
        <v>59</v>
      </c>
      <c r="H12" s="81">
        <v>63</v>
      </c>
      <c r="I12" s="82">
        <f t="shared" si="0"/>
        <v>122</v>
      </c>
    </row>
    <row r="13" spans="1:9" x14ac:dyDescent="0.4">
      <c r="A13" s="145" t="s">
        <v>1138</v>
      </c>
      <c r="B13" s="89" t="s">
        <v>479</v>
      </c>
      <c r="C13" s="81">
        <v>2006</v>
      </c>
      <c r="D13" s="86" t="s">
        <v>456</v>
      </c>
      <c r="E13" s="143" t="s">
        <v>477</v>
      </c>
      <c r="F13" s="89" t="s">
        <v>471</v>
      </c>
      <c r="G13" s="81">
        <v>35</v>
      </c>
      <c r="H13" s="81">
        <v>39</v>
      </c>
      <c r="I13" s="82">
        <f t="shared" si="0"/>
        <v>74</v>
      </c>
    </row>
    <row r="14" spans="1:9" x14ac:dyDescent="0.4">
      <c r="A14" s="145" t="s">
        <v>1139</v>
      </c>
      <c r="B14" s="95" t="s">
        <v>661</v>
      </c>
      <c r="C14" s="85">
        <v>2006</v>
      </c>
      <c r="D14" s="95" t="s">
        <v>635</v>
      </c>
      <c r="E14" s="95" t="s">
        <v>615</v>
      </c>
      <c r="F14" s="89" t="s">
        <v>567</v>
      </c>
      <c r="G14" s="81">
        <v>87</v>
      </c>
      <c r="H14" s="81">
        <v>80</v>
      </c>
      <c r="I14" s="82">
        <f t="shared" si="0"/>
        <v>167</v>
      </c>
    </row>
    <row r="15" spans="1:9" x14ac:dyDescent="0.4">
      <c r="A15" s="145" t="s">
        <v>1140</v>
      </c>
      <c r="B15" s="95" t="s">
        <v>662</v>
      </c>
      <c r="C15" s="85">
        <v>2006</v>
      </c>
      <c r="D15" s="95" t="s">
        <v>574</v>
      </c>
      <c r="E15" s="95" t="s">
        <v>636</v>
      </c>
      <c r="F15" s="89" t="s">
        <v>567</v>
      </c>
      <c r="G15" s="81">
        <v>79</v>
      </c>
      <c r="H15" s="81">
        <v>72</v>
      </c>
      <c r="I15" s="82">
        <f t="shared" si="0"/>
        <v>151</v>
      </c>
    </row>
    <row r="16" spans="1:9" x14ac:dyDescent="0.4">
      <c r="A16" s="145" t="s">
        <v>1141</v>
      </c>
      <c r="B16" s="95" t="s">
        <v>608</v>
      </c>
      <c r="C16" s="81">
        <v>2007</v>
      </c>
      <c r="D16" s="95" t="s">
        <v>574</v>
      </c>
      <c r="E16" s="89" t="s">
        <v>609</v>
      </c>
      <c r="F16" s="89" t="s">
        <v>567</v>
      </c>
      <c r="G16" s="81">
        <v>71</v>
      </c>
      <c r="H16" s="81">
        <v>70</v>
      </c>
      <c r="I16" s="82">
        <f t="shared" si="0"/>
        <v>141</v>
      </c>
    </row>
    <row r="17" spans="1:9" x14ac:dyDescent="0.35">
      <c r="A17" s="145" t="s">
        <v>1142</v>
      </c>
      <c r="B17" s="84" t="s">
        <v>683</v>
      </c>
      <c r="C17" s="81">
        <v>2006</v>
      </c>
      <c r="D17" s="86" t="s">
        <v>671</v>
      </c>
      <c r="E17" s="84" t="s">
        <v>684</v>
      </c>
      <c r="F17" s="86" t="s">
        <v>666</v>
      </c>
      <c r="G17" s="81">
        <v>87</v>
      </c>
      <c r="H17" s="81">
        <v>88</v>
      </c>
      <c r="I17" s="82">
        <f t="shared" si="0"/>
        <v>175</v>
      </c>
    </row>
    <row r="18" spans="1:9" x14ac:dyDescent="0.35">
      <c r="A18" s="145" t="s">
        <v>1143</v>
      </c>
      <c r="B18" s="84" t="s">
        <v>685</v>
      </c>
      <c r="C18" s="81">
        <v>2006</v>
      </c>
      <c r="D18" s="86" t="s">
        <v>671</v>
      </c>
      <c r="E18" s="84" t="s">
        <v>686</v>
      </c>
      <c r="F18" s="86" t="s">
        <v>666</v>
      </c>
      <c r="G18" s="81">
        <v>69</v>
      </c>
      <c r="H18" s="81">
        <v>72</v>
      </c>
      <c r="I18" s="82">
        <f t="shared" si="0"/>
        <v>141</v>
      </c>
    </row>
    <row r="19" spans="1:9" x14ac:dyDescent="0.35">
      <c r="A19" s="145" t="s">
        <v>1144</v>
      </c>
      <c r="B19" s="84" t="s">
        <v>681</v>
      </c>
      <c r="C19" s="81">
        <v>2006</v>
      </c>
      <c r="D19" s="86" t="s">
        <v>678</v>
      </c>
      <c r="E19" s="84" t="s">
        <v>679</v>
      </c>
      <c r="F19" s="86" t="s">
        <v>666</v>
      </c>
      <c r="G19" s="81">
        <v>65</v>
      </c>
      <c r="H19" s="81">
        <v>62</v>
      </c>
      <c r="I19" s="82">
        <f t="shared" si="0"/>
        <v>127</v>
      </c>
    </row>
    <row r="20" spans="1:9" x14ac:dyDescent="0.35">
      <c r="A20" s="145" t="s">
        <v>1145</v>
      </c>
      <c r="B20" s="86" t="s">
        <v>850</v>
      </c>
      <c r="C20" s="81">
        <v>2007</v>
      </c>
      <c r="D20" s="86" t="s">
        <v>851</v>
      </c>
      <c r="E20" s="89" t="s">
        <v>852</v>
      </c>
      <c r="F20" s="89" t="s">
        <v>770</v>
      </c>
      <c r="G20" s="81">
        <v>90</v>
      </c>
      <c r="H20" s="81">
        <v>89</v>
      </c>
      <c r="I20" s="82">
        <f t="shared" si="0"/>
        <v>179</v>
      </c>
    </row>
    <row r="21" spans="1:9" x14ac:dyDescent="0.35">
      <c r="A21" s="145" t="s">
        <v>1146</v>
      </c>
      <c r="B21" s="89" t="s">
        <v>813</v>
      </c>
      <c r="C21" s="81">
        <v>2010</v>
      </c>
      <c r="D21" s="86" t="s">
        <v>772</v>
      </c>
      <c r="E21" s="89" t="s">
        <v>814</v>
      </c>
      <c r="F21" s="89" t="s">
        <v>770</v>
      </c>
      <c r="G21" s="81">
        <v>84</v>
      </c>
      <c r="H21" s="81">
        <v>84</v>
      </c>
      <c r="I21" s="82">
        <f t="shared" si="0"/>
        <v>168</v>
      </c>
    </row>
    <row r="22" spans="1:9" x14ac:dyDescent="0.35">
      <c r="A22" s="145" t="s">
        <v>1147</v>
      </c>
      <c r="B22" s="86" t="s">
        <v>811</v>
      </c>
      <c r="C22" s="81">
        <v>2005</v>
      </c>
      <c r="D22" s="86" t="s">
        <v>772</v>
      </c>
      <c r="E22" s="89" t="s">
        <v>812</v>
      </c>
      <c r="F22" s="89" t="s">
        <v>770</v>
      </c>
      <c r="G22" s="81">
        <v>82</v>
      </c>
      <c r="H22" s="81">
        <v>75</v>
      </c>
      <c r="I22" s="82">
        <f t="shared" si="0"/>
        <v>157</v>
      </c>
    </row>
    <row r="23" spans="1:9" x14ac:dyDescent="0.4">
      <c r="A23" s="145" t="s">
        <v>1148</v>
      </c>
      <c r="B23" s="86" t="s">
        <v>936</v>
      </c>
      <c r="C23" s="81">
        <v>2008</v>
      </c>
      <c r="D23" s="95" t="s">
        <v>923</v>
      </c>
      <c r="E23" s="107" t="s">
        <v>926</v>
      </c>
      <c r="F23" s="89" t="s">
        <v>903</v>
      </c>
      <c r="G23" s="81">
        <v>89</v>
      </c>
      <c r="H23" s="81">
        <v>84</v>
      </c>
      <c r="I23" s="82">
        <f t="shared" si="0"/>
        <v>173</v>
      </c>
    </row>
    <row r="24" spans="1:9" x14ac:dyDescent="0.4">
      <c r="A24" s="145" t="s">
        <v>1149</v>
      </c>
      <c r="B24" s="86" t="s">
        <v>937</v>
      </c>
      <c r="C24" s="81">
        <v>2008</v>
      </c>
      <c r="D24" s="95" t="s">
        <v>923</v>
      </c>
      <c r="E24" s="107" t="s">
        <v>926</v>
      </c>
      <c r="F24" s="89" t="s">
        <v>903</v>
      </c>
      <c r="G24" s="81">
        <v>88</v>
      </c>
      <c r="H24" s="81">
        <v>82</v>
      </c>
      <c r="I24" s="82">
        <f t="shared" si="0"/>
        <v>170</v>
      </c>
    </row>
    <row r="25" spans="1:9" x14ac:dyDescent="0.4">
      <c r="A25" s="145" t="s">
        <v>1150</v>
      </c>
      <c r="B25" s="86" t="s">
        <v>938</v>
      </c>
      <c r="C25" s="81">
        <v>2009</v>
      </c>
      <c r="D25" s="95" t="s">
        <v>923</v>
      </c>
      <c r="E25" s="164" t="s">
        <v>939</v>
      </c>
      <c r="F25" s="89" t="s">
        <v>903</v>
      </c>
      <c r="G25" s="81">
        <v>71</v>
      </c>
      <c r="H25" s="81">
        <v>73</v>
      </c>
      <c r="I25" s="82">
        <f t="shared" si="0"/>
        <v>144</v>
      </c>
    </row>
    <row r="26" spans="1:9" x14ac:dyDescent="0.4">
      <c r="A26" s="145" t="s">
        <v>1151</v>
      </c>
      <c r="B26" s="107" t="s">
        <v>1061</v>
      </c>
      <c r="C26" s="101">
        <v>2007</v>
      </c>
      <c r="D26" s="104" t="s">
        <v>948</v>
      </c>
      <c r="E26" s="100" t="s">
        <v>1062</v>
      </c>
      <c r="F26" s="100" t="s">
        <v>948</v>
      </c>
      <c r="G26" s="85">
        <v>84</v>
      </c>
      <c r="H26" s="85">
        <v>83</v>
      </c>
      <c r="I26" s="106">
        <f t="shared" si="0"/>
        <v>167</v>
      </c>
    </row>
    <row r="27" spans="1:9" x14ac:dyDescent="0.4">
      <c r="A27" s="145" t="s">
        <v>1152</v>
      </c>
      <c r="B27" s="107" t="s">
        <v>1063</v>
      </c>
      <c r="C27" s="101">
        <v>2007</v>
      </c>
      <c r="D27" s="104" t="s">
        <v>948</v>
      </c>
      <c r="E27" s="100" t="s">
        <v>1064</v>
      </c>
      <c r="F27" s="100" t="s">
        <v>948</v>
      </c>
      <c r="G27" s="85">
        <v>75</v>
      </c>
      <c r="H27" s="85">
        <v>88</v>
      </c>
      <c r="I27" s="106">
        <f t="shared" si="0"/>
        <v>163</v>
      </c>
    </row>
    <row r="28" spans="1:9" x14ac:dyDescent="0.4">
      <c r="A28" s="145" t="s">
        <v>1153</v>
      </c>
      <c r="B28" s="107" t="s">
        <v>1092</v>
      </c>
      <c r="C28" s="85">
        <v>2006</v>
      </c>
      <c r="D28" s="95" t="s">
        <v>1086</v>
      </c>
      <c r="E28" s="107" t="s">
        <v>1093</v>
      </c>
      <c r="F28" s="107" t="s">
        <v>1077</v>
      </c>
      <c r="G28" s="85"/>
      <c r="H28" s="85"/>
      <c r="I28" s="146">
        <v>179</v>
      </c>
    </row>
    <row r="29" spans="1:9" x14ac:dyDescent="0.4">
      <c r="A29" s="145" t="s">
        <v>1154</v>
      </c>
      <c r="B29" s="107" t="s">
        <v>1088</v>
      </c>
      <c r="C29" s="85">
        <v>2008</v>
      </c>
      <c r="D29" s="95" t="s">
        <v>1086</v>
      </c>
      <c r="E29" s="107" t="s">
        <v>1089</v>
      </c>
      <c r="F29" s="107" t="s">
        <v>1077</v>
      </c>
      <c r="G29" s="85"/>
      <c r="H29" s="85"/>
      <c r="I29" s="146">
        <v>179</v>
      </c>
    </row>
    <row r="30" spans="1:9" x14ac:dyDescent="0.4">
      <c r="A30" s="145" t="s">
        <v>1155</v>
      </c>
      <c r="B30" s="107" t="s">
        <v>1090</v>
      </c>
      <c r="C30" s="85">
        <v>2006</v>
      </c>
      <c r="D30" s="95" t="s">
        <v>1079</v>
      </c>
      <c r="E30" s="107" t="s">
        <v>1091</v>
      </c>
      <c r="F30" s="107" t="s">
        <v>1077</v>
      </c>
      <c r="G30" s="85"/>
      <c r="H30" s="85"/>
      <c r="I30" s="146">
        <v>171</v>
      </c>
    </row>
    <row r="31" spans="1:9" ht="15" customHeight="1" x14ac:dyDescent="0.35">
      <c r="A31" s="145" t="s">
        <v>1156</v>
      </c>
      <c r="B31" s="30" t="s">
        <v>807</v>
      </c>
      <c r="C31" s="26">
        <v>2009</v>
      </c>
      <c r="D31" s="113" t="s">
        <v>772</v>
      </c>
      <c r="E31" s="30" t="s">
        <v>808</v>
      </c>
      <c r="F31" s="30" t="s">
        <v>770</v>
      </c>
      <c r="G31" s="26">
        <v>78</v>
      </c>
      <c r="H31" s="26">
        <v>77</v>
      </c>
      <c r="I31" s="27">
        <f t="shared" ref="I31:I36" si="1">SUM(G31:H31)</f>
        <v>155</v>
      </c>
    </row>
    <row r="32" spans="1:9" ht="15" customHeight="1" x14ac:dyDescent="0.35">
      <c r="A32" s="145" t="s">
        <v>1157</v>
      </c>
      <c r="B32" s="88" t="s">
        <v>809</v>
      </c>
      <c r="C32" s="26">
        <v>2009</v>
      </c>
      <c r="D32" s="88" t="s">
        <v>775</v>
      </c>
      <c r="E32" s="30" t="s">
        <v>786</v>
      </c>
      <c r="F32" s="30" t="s">
        <v>770</v>
      </c>
      <c r="G32" s="26">
        <v>73</v>
      </c>
      <c r="H32" s="26">
        <v>78</v>
      </c>
      <c r="I32" s="27">
        <f t="shared" si="1"/>
        <v>151</v>
      </c>
    </row>
    <row r="33" spans="1:9" x14ac:dyDescent="0.35">
      <c r="A33" s="145" t="s">
        <v>1158</v>
      </c>
      <c r="B33" s="88" t="s">
        <v>810</v>
      </c>
      <c r="C33" s="26">
        <v>2007</v>
      </c>
      <c r="D33" s="88" t="s">
        <v>772</v>
      </c>
      <c r="E33" s="30" t="s">
        <v>808</v>
      </c>
      <c r="F33" s="30" t="s">
        <v>770</v>
      </c>
      <c r="G33" s="26">
        <v>75</v>
      </c>
      <c r="H33" s="26">
        <v>75</v>
      </c>
      <c r="I33" s="27">
        <f t="shared" si="1"/>
        <v>150</v>
      </c>
    </row>
    <row r="34" spans="1:9" x14ac:dyDescent="0.35">
      <c r="A34" s="145" t="s">
        <v>1159</v>
      </c>
      <c r="B34" s="88" t="s">
        <v>853</v>
      </c>
      <c r="C34" s="26">
        <v>2009</v>
      </c>
      <c r="D34" s="88" t="s">
        <v>772</v>
      </c>
      <c r="E34" s="30" t="s">
        <v>814</v>
      </c>
      <c r="F34" s="30" t="s">
        <v>770</v>
      </c>
      <c r="G34" s="26">
        <v>78</v>
      </c>
      <c r="H34" s="26">
        <v>72</v>
      </c>
      <c r="I34" s="27">
        <f t="shared" si="1"/>
        <v>150</v>
      </c>
    </row>
    <row r="35" spans="1:9" x14ac:dyDescent="0.4">
      <c r="A35" s="145" t="s">
        <v>1160</v>
      </c>
      <c r="B35" s="111" t="s">
        <v>289</v>
      </c>
      <c r="C35" s="112">
        <v>2006</v>
      </c>
      <c r="D35" s="88" t="s">
        <v>290</v>
      </c>
      <c r="E35" s="111" t="s">
        <v>291</v>
      </c>
      <c r="F35" s="90" t="s">
        <v>277</v>
      </c>
      <c r="G35" s="26">
        <v>72</v>
      </c>
      <c r="H35" s="26">
        <v>70</v>
      </c>
      <c r="I35" s="27">
        <f t="shared" si="1"/>
        <v>142</v>
      </c>
    </row>
    <row r="36" spans="1:9" x14ac:dyDescent="0.4">
      <c r="A36" s="145" t="s">
        <v>1161</v>
      </c>
      <c r="B36" s="113" t="s">
        <v>940</v>
      </c>
      <c r="C36" s="26">
        <v>2008</v>
      </c>
      <c r="D36" s="96" t="s">
        <v>923</v>
      </c>
      <c r="E36" s="111" t="s">
        <v>926</v>
      </c>
      <c r="F36" s="30" t="s">
        <v>903</v>
      </c>
      <c r="G36" s="26">
        <v>70</v>
      </c>
      <c r="H36" s="26">
        <v>65</v>
      </c>
      <c r="I36" s="27">
        <f t="shared" si="1"/>
        <v>135</v>
      </c>
    </row>
    <row r="37" spans="1:9" x14ac:dyDescent="0.4">
      <c r="A37" s="145" t="s">
        <v>1162</v>
      </c>
      <c r="B37" s="111" t="s">
        <v>1120</v>
      </c>
      <c r="C37" s="112">
        <v>2009</v>
      </c>
      <c r="D37" s="96" t="s">
        <v>1086</v>
      </c>
      <c r="E37" s="30" t="s">
        <v>1121</v>
      </c>
      <c r="F37" s="111" t="s">
        <v>1077</v>
      </c>
      <c r="G37" s="26"/>
      <c r="H37" s="26"/>
      <c r="I37" s="147">
        <v>134</v>
      </c>
    </row>
    <row r="38" spans="1:9" x14ac:dyDescent="0.35">
      <c r="A38" s="145" t="s">
        <v>1163</v>
      </c>
      <c r="B38" s="87" t="s">
        <v>680</v>
      </c>
      <c r="C38" s="26">
        <v>2008</v>
      </c>
      <c r="D38" s="88" t="s">
        <v>678</v>
      </c>
      <c r="E38" s="87" t="s">
        <v>679</v>
      </c>
      <c r="F38" s="88" t="s">
        <v>666</v>
      </c>
      <c r="G38" s="26">
        <v>63</v>
      </c>
      <c r="H38" s="26">
        <v>58</v>
      </c>
      <c r="I38" s="27">
        <f t="shared" ref="I38:I45" si="2">SUM(G38:H38)</f>
        <v>121</v>
      </c>
    </row>
    <row r="39" spans="1:9" x14ac:dyDescent="0.35">
      <c r="A39" s="145" t="s">
        <v>1164</v>
      </c>
      <c r="B39" s="87" t="s">
        <v>682</v>
      </c>
      <c r="C39" s="26">
        <v>2006</v>
      </c>
      <c r="D39" s="88" t="s">
        <v>678</v>
      </c>
      <c r="E39" s="87" t="s">
        <v>679</v>
      </c>
      <c r="F39" s="88" t="s">
        <v>666</v>
      </c>
      <c r="G39" s="26">
        <v>55</v>
      </c>
      <c r="H39" s="26">
        <v>65</v>
      </c>
      <c r="I39" s="27">
        <f t="shared" si="2"/>
        <v>120</v>
      </c>
    </row>
    <row r="40" spans="1:9" x14ac:dyDescent="0.4">
      <c r="A40" s="145" t="s">
        <v>1165</v>
      </c>
      <c r="B40" s="113" t="s">
        <v>941</v>
      </c>
      <c r="C40" s="26">
        <v>2006</v>
      </c>
      <c r="D40" s="96" t="s">
        <v>907</v>
      </c>
      <c r="E40" s="111" t="s">
        <v>915</v>
      </c>
      <c r="F40" s="30" t="s">
        <v>903</v>
      </c>
      <c r="G40" s="26">
        <v>61</v>
      </c>
      <c r="H40" s="26">
        <v>56</v>
      </c>
      <c r="I40" s="27">
        <f t="shared" si="2"/>
        <v>117</v>
      </c>
    </row>
    <row r="41" spans="1:9" x14ac:dyDescent="0.35">
      <c r="A41" s="145" t="s">
        <v>1166</v>
      </c>
      <c r="B41" s="87" t="s">
        <v>677</v>
      </c>
      <c r="C41" s="26">
        <v>2008</v>
      </c>
      <c r="D41" s="88" t="s">
        <v>678</v>
      </c>
      <c r="E41" s="87" t="s">
        <v>679</v>
      </c>
      <c r="F41" s="88" t="s">
        <v>666</v>
      </c>
      <c r="G41" s="26">
        <v>60</v>
      </c>
      <c r="H41" s="26">
        <v>56</v>
      </c>
      <c r="I41" s="27">
        <f t="shared" si="2"/>
        <v>116</v>
      </c>
    </row>
    <row r="42" spans="1:9" x14ac:dyDescent="0.35">
      <c r="A42" s="145" t="s">
        <v>1167</v>
      </c>
      <c r="B42" s="87" t="s">
        <v>687</v>
      </c>
      <c r="C42" s="26">
        <v>2008</v>
      </c>
      <c r="D42" s="113" t="s">
        <v>671</v>
      </c>
      <c r="E42" s="87" t="s">
        <v>688</v>
      </c>
      <c r="F42" s="88" t="s">
        <v>666</v>
      </c>
      <c r="G42" s="26">
        <v>55</v>
      </c>
      <c r="H42" s="26">
        <v>60</v>
      </c>
      <c r="I42" s="27">
        <f t="shared" si="2"/>
        <v>115</v>
      </c>
    </row>
    <row r="43" spans="1:9" x14ac:dyDescent="0.35">
      <c r="A43" s="145" t="s">
        <v>1168</v>
      </c>
      <c r="B43" s="87" t="s">
        <v>690</v>
      </c>
      <c r="C43" s="35">
        <v>2008</v>
      </c>
      <c r="D43" s="113" t="s">
        <v>671</v>
      </c>
      <c r="E43" s="87" t="s">
        <v>686</v>
      </c>
      <c r="F43" s="88" t="s">
        <v>666</v>
      </c>
      <c r="G43" s="26">
        <v>61</v>
      </c>
      <c r="H43" s="26">
        <v>53</v>
      </c>
      <c r="I43" s="27">
        <f t="shared" si="2"/>
        <v>114</v>
      </c>
    </row>
    <row r="44" spans="1:9" x14ac:dyDescent="0.35">
      <c r="A44" s="145" t="s">
        <v>1169</v>
      </c>
      <c r="B44" s="30" t="s">
        <v>295</v>
      </c>
      <c r="C44" s="26">
        <v>2007</v>
      </c>
      <c r="D44" s="113" t="s">
        <v>287</v>
      </c>
      <c r="E44" s="138" t="s">
        <v>296</v>
      </c>
      <c r="F44" s="90" t="s">
        <v>277</v>
      </c>
      <c r="G44" s="26">
        <v>37</v>
      </c>
      <c r="H44" s="26">
        <v>67</v>
      </c>
      <c r="I44" s="27">
        <f t="shared" si="2"/>
        <v>104</v>
      </c>
    </row>
    <row r="45" spans="1:9" x14ac:dyDescent="0.35">
      <c r="A45" s="145" t="s">
        <v>1170</v>
      </c>
      <c r="B45" s="87" t="s">
        <v>689</v>
      </c>
      <c r="C45" s="26">
        <v>2008</v>
      </c>
      <c r="D45" s="113" t="s">
        <v>671</v>
      </c>
      <c r="E45" s="87" t="s">
        <v>686</v>
      </c>
      <c r="F45" s="88" t="s">
        <v>666</v>
      </c>
      <c r="G45" s="26">
        <v>45</v>
      </c>
      <c r="H45" s="26">
        <v>43</v>
      </c>
      <c r="I45" s="27">
        <f t="shared" si="2"/>
        <v>88</v>
      </c>
    </row>
  </sheetData>
  <sortState xmlns:xlrd2="http://schemas.microsoft.com/office/spreadsheetml/2017/richdata2" ref="B31:I45">
    <sortCondition descending="1" ref="I31:I45"/>
  </sortState>
  <phoneticPr fontId="0" type="noConversion"/>
  <conditionalFormatting sqref="G3:I27">
    <cfRule type="cellIs" dxfId="36" priority="2" operator="equal">
      <formula>0</formula>
    </cfRule>
  </conditionalFormatting>
  <conditionalFormatting sqref="I33:I45">
    <cfRule type="cellIs" dxfId="35" priority="1" operator="equal">
      <formula>0</formula>
    </cfRule>
  </conditionalFormatting>
  <printOptions horizontalCentered="1"/>
  <pageMargins left="0.51181102362204722" right="0.43307086614173229" top="0.51181102362204722" bottom="0.43307086614173229" header="0.55118110236220474" footer="0.51181102362204722"/>
  <pageSetup paperSize="9" scale="69" orientation="landscape" verticalDpi="4294967293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5"/>
  </sheetPr>
  <dimension ref="A1:I35"/>
  <sheetViews>
    <sheetView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ColWidth="9.1328125" defaultRowHeight="15" x14ac:dyDescent="0.35"/>
  <cols>
    <col min="1" max="1" width="6" style="4" customWidth="1"/>
    <col min="2" max="2" width="27" style="3" customWidth="1"/>
    <col min="3" max="3" width="6.1328125" style="4" customWidth="1"/>
    <col min="4" max="4" width="17.265625" style="98" bestFit="1" customWidth="1"/>
    <col min="5" max="5" width="100.265625" style="3" customWidth="1"/>
    <col min="6" max="6" width="16.1328125" style="3" customWidth="1"/>
    <col min="7" max="8" width="6.73046875" style="4" customWidth="1"/>
    <col min="9" max="9" width="6.86328125" style="15" bestFit="1" customWidth="1"/>
    <col min="10" max="16384" width="9.1328125" style="3"/>
  </cols>
  <sheetData>
    <row r="1" spans="1:9" ht="24.75" customHeight="1" x14ac:dyDescent="0.35">
      <c r="A1" s="11" t="s">
        <v>24</v>
      </c>
    </row>
    <row r="2" spans="1:9" s="2" customFormat="1" x14ac:dyDescent="0.4">
      <c r="A2" s="12" t="s">
        <v>5</v>
      </c>
      <c r="B2" s="13" t="s">
        <v>3</v>
      </c>
      <c r="C2" s="12" t="s">
        <v>0</v>
      </c>
      <c r="D2" s="160" t="s">
        <v>2</v>
      </c>
      <c r="E2" s="13" t="s">
        <v>1</v>
      </c>
      <c r="F2" s="13" t="s">
        <v>156</v>
      </c>
      <c r="G2" s="14">
        <v>1</v>
      </c>
      <c r="H2" s="14">
        <v>2</v>
      </c>
      <c r="I2" s="14" t="s">
        <v>4</v>
      </c>
    </row>
    <row r="3" spans="1:9" x14ac:dyDescent="0.35">
      <c r="A3" s="145" t="s">
        <v>13</v>
      </c>
      <c r="B3" s="89" t="s">
        <v>91</v>
      </c>
      <c r="C3" s="81">
        <v>2012</v>
      </c>
      <c r="D3" s="86" t="s">
        <v>92</v>
      </c>
      <c r="E3" s="154" t="s">
        <v>93</v>
      </c>
      <c r="F3" s="89" t="s">
        <v>6</v>
      </c>
      <c r="G3" s="81">
        <v>72</v>
      </c>
      <c r="H3" s="81">
        <v>65</v>
      </c>
      <c r="I3" s="82">
        <f t="shared" ref="I3:I26" si="0">SUM(G3:H3)</f>
        <v>137</v>
      </c>
    </row>
    <row r="4" spans="1:9" x14ac:dyDescent="0.35">
      <c r="A4" s="145" t="s">
        <v>14</v>
      </c>
      <c r="B4" s="86" t="s">
        <v>272</v>
      </c>
      <c r="C4" s="81">
        <v>2011</v>
      </c>
      <c r="D4" s="86" t="s">
        <v>218</v>
      </c>
      <c r="E4" s="86" t="s">
        <v>273</v>
      </c>
      <c r="F4" s="86" t="s">
        <v>216</v>
      </c>
      <c r="G4" s="81">
        <v>85</v>
      </c>
      <c r="H4" s="81">
        <v>88</v>
      </c>
      <c r="I4" s="82">
        <f t="shared" si="0"/>
        <v>173</v>
      </c>
    </row>
    <row r="5" spans="1:9" x14ac:dyDescent="0.35">
      <c r="A5" s="145" t="s">
        <v>15</v>
      </c>
      <c r="B5" s="86" t="s">
        <v>253</v>
      </c>
      <c r="C5" s="81">
        <v>2012</v>
      </c>
      <c r="D5" s="86" t="s">
        <v>222</v>
      </c>
      <c r="E5" s="89" t="s">
        <v>223</v>
      </c>
      <c r="F5" s="86" t="s">
        <v>216</v>
      </c>
      <c r="G5" s="81">
        <v>83</v>
      </c>
      <c r="H5" s="81">
        <v>85</v>
      </c>
      <c r="I5" s="82">
        <f t="shared" si="0"/>
        <v>168</v>
      </c>
    </row>
    <row r="6" spans="1:9" x14ac:dyDescent="0.35">
      <c r="A6" s="145" t="s">
        <v>75</v>
      </c>
      <c r="B6" s="86" t="s">
        <v>254</v>
      </c>
      <c r="C6" s="81">
        <v>2011</v>
      </c>
      <c r="D6" s="86" t="s">
        <v>222</v>
      </c>
      <c r="E6" s="89" t="s">
        <v>223</v>
      </c>
      <c r="F6" s="86" t="s">
        <v>216</v>
      </c>
      <c r="G6" s="81">
        <v>80</v>
      </c>
      <c r="H6" s="81">
        <v>76</v>
      </c>
      <c r="I6" s="82">
        <f t="shared" si="0"/>
        <v>156</v>
      </c>
    </row>
    <row r="7" spans="1:9" x14ac:dyDescent="0.35">
      <c r="A7" s="145" t="s">
        <v>76</v>
      </c>
      <c r="B7" s="86" t="s">
        <v>308</v>
      </c>
      <c r="C7" s="81">
        <v>2010</v>
      </c>
      <c r="D7" s="155" t="s">
        <v>309</v>
      </c>
      <c r="E7" s="163" t="s">
        <v>328</v>
      </c>
      <c r="F7" s="163" t="s">
        <v>277</v>
      </c>
      <c r="G7" s="81">
        <v>66</v>
      </c>
      <c r="H7" s="81">
        <v>74</v>
      </c>
      <c r="I7" s="82">
        <f t="shared" si="0"/>
        <v>140</v>
      </c>
    </row>
    <row r="8" spans="1:9" x14ac:dyDescent="0.4">
      <c r="A8" s="145" t="s">
        <v>1133</v>
      </c>
      <c r="B8" s="100" t="s">
        <v>448</v>
      </c>
      <c r="C8" s="81">
        <v>2011</v>
      </c>
      <c r="D8" s="86" t="s">
        <v>330</v>
      </c>
      <c r="E8" s="86" t="s">
        <v>447</v>
      </c>
      <c r="F8" s="89" t="s">
        <v>332</v>
      </c>
      <c r="G8" s="81">
        <v>80</v>
      </c>
      <c r="H8" s="81">
        <v>78</v>
      </c>
      <c r="I8" s="82">
        <f t="shared" si="0"/>
        <v>158</v>
      </c>
    </row>
    <row r="9" spans="1:9" x14ac:dyDescent="0.4">
      <c r="A9" s="145" t="s">
        <v>1134</v>
      </c>
      <c r="B9" s="100" t="s">
        <v>449</v>
      </c>
      <c r="C9" s="101">
        <v>2011</v>
      </c>
      <c r="D9" s="86" t="s">
        <v>330</v>
      </c>
      <c r="E9" s="89" t="s">
        <v>450</v>
      </c>
      <c r="F9" s="89" t="s">
        <v>332</v>
      </c>
      <c r="G9" s="81">
        <v>62</v>
      </c>
      <c r="H9" s="81">
        <v>70</v>
      </c>
      <c r="I9" s="82">
        <f t="shared" si="0"/>
        <v>132</v>
      </c>
    </row>
    <row r="10" spans="1:9" x14ac:dyDescent="0.35">
      <c r="A10" s="145" t="s">
        <v>1135</v>
      </c>
      <c r="B10" s="86" t="s">
        <v>500</v>
      </c>
      <c r="C10" s="81">
        <v>2011</v>
      </c>
      <c r="D10" s="86" t="s">
        <v>456</v>
      </c>
      <c r="E10" s="89" t="s">
        <v>501</v>
      </c>
      <c r="F10" s="89" t="s">
        <v>471</v>
      </c>
      <c r="G10" s="81">
        <v>79</v>
      </c>
      <c r="H10" s="81">
        <v>80</v>
      </c>
      <c r="I10" s="82">
        <f t="shared" si="0"/>
        <v>159</v>
      </c>
    </row>
    <row r="11" spans="1:9" x14ac:dyDescent="0.35">
      <c r="A11" s="145" t="s">
        <v>1136</v>
      </c>
      <c r="B11" s="86" t="s">
        <v>765</v>
      </c>
      <c r="C11" s="81">
        <v>2010</v>
      </c>
      <c r="D11" s="86" t="s">
        <v>742</v>
      </c>
      <c r="E11" s="89" t="s">
        <v>743</v>
      </c>
      <c r="F11" s="89" t="s">
        <v>744</v>
      </c>
      <c r="G11" s="81">
        <v>77</v>
      </c>
      <c r="H11" s="81">
        <v>66</v>
      </c>
      <c r="I11" s="82">
        <f t="shared" si="0"/>
        <v>143</v>
      </c>
    </row>
    <row r="12" spans="1:9" x14ac:dyDescent="0.35">
      <c r="A12" s="145" t="s">
        <v>1137</v>
      </c>
      <c r="B12" s="89" t="s">
        <v>766</v>
      </c>
      <c r="C12" s="81">
        <v>2011</v>
      </c>
      <c r="D12" s="86" t="s">
        <v>742</v>
      </c>
      <c r="E12" s="89" t="s">
        <v>743</v>
      </c>
      <c r="F12" s="89" t="s">
        <v>744</v>
      </c>
      <c r="G12" s="81">
        <v>48</v>
      </c>
      <c r="H12" s="81">
        <v>77</v>
      </c>
      <c r="I12" s="82">
        <f t="shared" si="0"/>
        <v>125</v>
      </c>
    </row>
    <row r="13" spans="1:9" x14ac:dyDescent="0.35">
      <c r="A13" s="145" t="s">
        <v>1138</v>
      </c>
      <c r="B13" s="86" t="s">
        <v>827</v>
      </c>
      <c r="C13" s="81">
        <v>2012</v>
      </c>
      <c r="D13" s="86" t="s">
        <v>775</v>
      </c>
      <c r="E13" s="89" t="s">
        <v>786</v>
      </c>
      <c r="F13" s="89" t="s">
        <v>770</v>
      </c>
      <c r="G13" s="81">
        <v>81</v>
      </c>
      <c r="H13" s="81">
        <v>87</v>
      </c>
      <c r="I13" s="82">
        <f t="shared" si="0"/>
        <v>168</v>
      </c>
    </row>
    <row r="14" spans="1:9" x14ac:dyDescent="0.35">
      <c r="A14" s="145" t="s">
        <v>1139</v>
      </c>
      <c r="B14" s="86" t="s">
        <v>830</v>
      </c>
      <c r="C14" s="81">
        <v>2011</v>
      </c>
      <c r="D14" s="86" t="s">
        <v>775</v>
      </c>
      <c r="E14" s="86" t="s">
        <v>776</v>
      </c>
      <c r="F14" s="89" t="s">
        <v>770</v>
      </c>
      <c r="G14" s="81">
        <v>83</v>
      </c>
      <c r="H14" s="81">
        <v>80</v>
      </c>
      <c r="I14" s="82">
        <f t="shared" si="0"/>
        <v>163</v>
      </c>
    </row>
    <row r="15" spans="1:9" x14ac:dyDescent="0.35">
      <c r="A15" s="145" t="s">
        <v>1140</v>
      </c>
      <c r="B15" s="86" t="s">
        <v>828</v>
      </c>
      <c r="C15" s="81">
        <v>2011</v>
      </c>
      <c r="D15" s="86" t="s">
        <v>775</v>
      </c>
      <c r="E15" s="89" t="s">
        <v>786</v>
      </c>
      <c r="F15" s="89" t="s">
        <v>770</v>
      </c>
      <c r="G15" s="81">
        <v>89</v>
      </c>
      <c r="H15" s="81">
        <v>73</v>
      </c>
      <c r="I15" s="82">
        <f t="shared" si="0"/>
        <v>162</v>
      </c>
    </row>
    <row r="16" spans="1:9" x14ac:dyDescent="0.35">
      <c r="A16" s="145" t="s">
        <v>1141</v>
      </c>
      <c r="B16" s="86" t="s">
        <v>876</v>
      </c>
      <c r="C16" s="81">
        <v>2012</v>
      </c>
      <c r="D16" s="86" t="s">
        <v>869</v>
      </c>
      <c r="E16" s="89" t="s">
        <v>877</v>
      </c>
      <c r="F16" s="89" t="s">
        <v>878</v>
      </c>
      <c r="G16" s="81">
        <v>88</v>
      </c>
      <c r="H16" s="81">
        <v>86</v>
      </c>
      <c r="I16" s="82">
        <f t="shared" si="0"/>
        <v>174</v>
      </c>
    </row>
    <row r="17" spans="1:9" x14ac:dyDescent="0.35">
      <c r="A17" s="145" t="s">
        <v>1142</v>
      </c>
      <c r="B17" s="86" t="s">
        <v>879</v>
      </c>
      <c r="C17" s="81">
        <v>2013</v>
      </c>
      <c r="D17" s="86" t="s">
        <v>869</v>
      </c>
      <c r="E17" s="86" t="s">
        <v>880</v>
      </c>
      <c r="F17" s="89" t="s">
        <v>878</v>
      </c>
      <c r="G17" s="81">
        <v>74</v>
      </c>
      <c r="H17" s="81">
        <v>65</v>
      </c>
      <c r="I17" s="82">
        <f t="shared" si="0"/>
        <v>139</v>
      </c>
    </row>
    <row r="18" spans="1:9" x14ac:dyDescent="0.4">
      <c r="A18" s="145" t="s">
        <v>1143</v>
      </c>
      <c r="B18" s="107" t="s">
        <v>920</v>
      </c>
      <c r="C18" s="81">
        <v>2011</v>
      </c>
      <c r="D18" s="95" t="s">
        <v>901</v>
      </c>
      <c r="E18" s="107" t="s">
        <v>902</v>
      </c>
      <c r="F18" s="89" t="s">
        <v>903</v>
      </c>
      <c r="G18" s="81">
        <v>56</v>
      </c>
      <c r="H18" s="81">
        <v>73</v>
      </c>
      <c r="I18" s="82">
        <f t="shared" si="0"/>
        <v>129</v>
      </c>
    </row>
    <row r="19" spans="1:9" x14ac:dyDescent="0.4">
      <c r="A19" s="145" t="s">
        <v>1144</v>
      </c>
      <c r="B19" s="107" t="s">
        <v>921</v>
      </c>
      <c r="C19" s="81">
        <v>2011</v>
      </c>
      <c r="D19" s="95" t="s">
        <v>901</v>
      </c>
      <c r="E19" s="107" t="s">
        <v>902</v>
      </c>
      <c r="F19" s="89" t="s">
        <v>903</v>
      </c>
      <c r="G19" s="81">
        <v>62</v>
      </c>
      <c r="H19" s="81">
        <v>56</v>
      </c>
      <c r="I19" s="82">
        <f t="shared" si="0"/>
        <v>118</v>
      </c>
    </row>
    <row r="20" spans="1:9" x14ac:dyDescent="0.4">
      <c r="A20" s="145" t="s">
        <v>1145</v>
      </c>
      <c r="B20" s="107" t="s">
        <v>918</v>
      </c>
      <c r="C20" s="81">
        <v>2010</v>
      </c>
      <c r="D20" s="95" t="s">
        <v>901</v>
      </c>
      <c r="E20" s="107" t="s">
        <v>902</v>
      </c>
      <c r="F20" s="89" t="s">
        <v>903</v>
      </c>
      <c r="G20" s="81">
        <v>50</v>
      </c>
      <c r="H20" s="81">
        <v>44</v>
      </c>
      <c r="I20" s="82">
        <f t="shared" si="0"/>
        <v>94</v>
      </c>
    </row>
    <row r="21" spans="1:9" x14ac:dyDescent="0.4">
      <c r="A21" s="145" t="s">
        <v>1146</v>
      </c>
      <c r="B21" s="107" t="s">
        <v>1047</v>
      </c>
      <c r="C21" s="101">
        <v>2010</v>
      </c>
      <c r="D21" s="104" t="s">
        <v>948</v>
      </c>
      <c r="E21" s="165" t="s">
        <v>1048</v>
      </c>
      <c r="F21" s="100" t="s">
        <v>1012</v>
      </c>
      <c r="G21" s="85">
        <v>94</v>
      </c>
      <c r="H21" s="85">
        <v>89</v>
      </c>
      <c r="I21" s="106">
        <f t="shared" si="0"/>
        <v>183</v>
      </c>
    </row>
    <row r="22" spans="1:9" x14ac:dyDescent="0.4">
      <c r="A22" s="145" t="s">
        <v>1147</v>
      </c>
      <c r="B22" s="107" t="s">
        <v>1049</v>
      </c>
      <c r="C22" s="101">
        <v>2011</v>
      </c>
      <c r="D22" s="104" t="s">
        <v>948</v>
      </c>
      <c r="E22" s="165" t="s">
        <v>1050</v>
      </c>
      <c r="F22" s="100" t="s">
        <v>1012</v>
      </c>
      <c r="G22" s="85">
        <v>91</v>
      </c>
      <c r="H22" s="85">
        <v>86</v>
      </c>
      <c r="I22" s="106">
        <f t="shared" si="0"/>
        <v>177</v>
      </c>
    </row>
    <row r="23" spans="1:9" x14ac:dyDescent="0.4">
      <c r="A23" s="145" t="s">
        <v>1148</v>
      </c>
      <c r="B23" s="107" t="s">
        <v>1051</v>
      </c>
      <c r="C23" s="101">
        <v>2012</v>
      </c>
      <c r="D23" s="104" t="s">
        <v>948</v>
      </c>
      <c r="E23" s="165" t="s">
        <v>1052</v>
      </c>
      <c r="F23" s="100" t="s">
        <v>1012</v>
      </c>
      <c r="G23" s="85">
        <v>87</v>
      </c>
      <c r="H23" s="85">
        <v>89</v>
      </c>
      <c r="I23" s="106">
        <f t="shared" si="0"/>
        <v>176</v>
      </c>
    </row>
    <row r="24" spans="1:9" x14ac:dyDescent="0.4">
      <c r="A24" s="145" t="s">
        <v>1149</v>
      </c>
      <c r="B24" s="107" t="s">
        <v>1053</v>
      </c>
      <c r="C24" s="101">
        <v>2011</v>
      </c>
      <c r="D24" s="104" t="s">
        <v>948</v>
      </c>
      <c r="E24" s="165" t="s">
        <v>1054</v>
      </c>
      <c r="F24" s="100" t="s">
        <v>1013</v>
      </c>
      <c r="G24" s="85">
        <v>85</v>
      </c>
      <c r="H24" s="85">
        <v>85</v>
      </c>
      <c r="I24" s="106">
        <f t="shared" si="0"/>
        <v>170</v>
      </c>
    </row>
    <row r="25" spans="1:9" x14ac:dyDescent="0.4">
      <c r="A25" s="145" t="s">
        <v>1150</v>
      </c>
      <c r="B25" s="107" t="s">
        <v>1055</v>
      </c>
      <c r="C25" s="101">
        <v>2011</v>
      </c>
      <c r="D25" s="104" t="s">
        <v>948</v>
      </c>
      <c r="E25" s="165" t="s">
        <v>1056</v>
      </c>
      <c r="F25" s="100" t="s">
        <v>1013</v>
      </c>
      <c r="G25" s="85">
        <v>73</v>
      </c>
      <c r="H25" s="85">
        <v>87</v>
      </c>
      <c r="I25" s="106">
        <f t="shared" si="0"/>
        <v>160</v>
      </c>
    </row>
    <row r="26" spans="1:9" x14ac:dyDescent="0.4">
      <c r="A26" s="145" t="s">
        <v>1151</v>
      </c>
      <c r="B26" s="107" t="s">
        <v>1057</v>
      </c>
      <c r="C26" s="101">
        <v>2012</v>
      </c>
      <c r="D26" s="104" t="s">
        <v>948</v>
      </c>
      <c r="E26" s="100" t="s">
        <v>1058</v>
      </c>
      <c r="F26" s="100" t="s">
        <v>1013</v>
      </c>
      <c r="G26" s="85">
        <v>65</v>
      </c>
      <c r="H26" s="85">
        <v>64</v>
      </c>
      <c r="I26" s="106">
        <f t="shared" si="0"/>
        <v>129</v>
      </c>
    </row>
    <row r="27" spans="1:9" x14ac:dyDescent="0.4">
      <c r="A27" s="145" t="s">
        <v>1152</v>
      </c>
      <c r="B27" s="107" t="s">
        <v>1116</v>
      </c>
      <c r="C27" s="107">
        <v>2011</v>
      </c>
      <c r="D27" s="95" t="s">
        <v>1086</v>
      </c>
      <c r="E27" s="107" t="s">
        <v>1117</v>
      </c>
      <c r="F27" s="107" t="s">
        <v>1077</v>
      </c>
      <c r="G27" s="85"/>
      <c r="H27" s="85"/>
      <c r="I27" s="146">
        <v>144</v>
      </c>
    </row>
    <row r="28" spans="1:9" x14ac:dyDescent="0.4">
      <c r="A28" s="145" t="s">
        <v>1153</v>
      </c>
      <c r="B28" s="107" t="s">
        <v>1083</v>
      </c>
      <c r="C28" s="107">
        <v>2012</v>
      </c>
      <c r="D28" s="95" t="s">
        <v>1084</v>
      </c>
      <c r="E28" s="107" t="s">
        <v>1076</v>
      </c>
      <c r="F28" s="107" t="s">
        <v>1077</v>
      </c>
      <c r="G28" s="85"/>
      <c r="H28" s="85"/>
      <c r="I28" s="146">
        <v>119</v>
      </c>
    </row>
    <row r="29" spans="1:9" x14ac:dyDescent="0.4">
      <c r="A29" s="145" t="s">
        <v>1154</v>
      </c>
      <c r="B29" s="107" t="s">
        <v>1118</v>
      </c>
      <c r="C29" s="107">
        <v>2013</v>
      </c>
      <c r="D29" s="95" t="s">
        <v>1086</v>
      </c>
      <c r="E29" s="107" t="s">
        <v>1119</v>
      </c>
      <c r="F29" s="107" t="s">
        <v>1077</v>
      </c>
      <c r="G29" s="85"/>
      <c r="H29" s="85"/>
      <c r="I29" s="146">
        <v>54</v>
      </c>
    </row>
    <row r="30" spans="1:9" x14ac:dyDescent="0.35">
      <c r="A30" s="145" t="s">
        <v>1155</v>
      </c>
      <c r="B30" s="88" t="s">
        <v>829</v>
      </c>
      <c r="C30" s="26">
        <v>2011</v>
      </c>
      <c r="D30" s="88" t="s">
        <v>775</v>
      </c>
      <c r="E30" s="30" t="s">
        <v>786</v>
      </c>
      <c r="F30" s="30" t="s">
        <v>770</v>
      </c>
      <c r="G30" s="26">
        <v>68</v>
      </c>
      <c r="H30" s="26">
        <v>83</v>
      </c>
      <c r="I30" s="27">
        <f t="shared" ref="I30:I35" si="1">SUM(G30:H30)</f>
        <v>151</v>
      </c>
    </row>
    <row r="31" spans="1:9" ht="15" customHeight="1" x14ac:dyDescent="0.35">
      <c r="A31" s="145" t="s">
        <v>1156</v>
      </c>
      <c r="B31" s="88" t="s">
        <v>854</v>
      </c>
      <c r="C31" s="26">
        <v>2010</v>
      </c>
      <c r="D31" s="88" t="s">
        <v>775</v>
      </c>
      <c r="E31" s="30" t="s">
        <v>786</v>
      </c>
      <c r="F31" s="30" t="s">
        <v>770</v>
      </c>
      <c r="G31" s="26">
        <v>77</v>
      </c>
      <c r="H31" s="26">
        <v>72</v>
      </c>
      <c r="I31" s="27">
        <f t="shared" si="1"/>
        <v>149</v>
      </c>
    </row>
    <row r="32" spans="1:9" ht="15" customHeight="1" x14ac:dyDescent="0.35">
      <c r="A32" s="145" t="s">
        <v>1157</v>
      </c>
      <c r="B32" s="88" t="s">
        <v>855</v>
      </c>
      <c r="C32" s="26">
        <v>2010</v>
      </c>
      <c r="D32" s="88" t="s">
        <v>768</v>
      </c>
      <c r="E32" s="30" t="s">
        <v>784</v>
      </c>
      <c r="F32" s="30" t="s">
        <v>770</v>
      </c>
      <c r="G32" s="26">
        <v>75</v>
      </c>
      <c r="H32" s="26">
        <v>68</v>
      </c>
      <c r="I32" s="27">
        <f t="shared" si="1"/>
        <v>143</v>
      </c>
    </row>
    <row r="33" spans="1:9" x14ac:dyDescent="0.4">
      <c r="A33" s="145" t="s">
        <v>1158</v>
      </c>
      <c r="B33" s="111" t="s">
        <v>1059</v>
      </c>
      <c r="C33" s="110">
        <v>2010</v>
      </c>
      <c r="D33" s="116" t="s">
        <v>948</v>
      </c>
      <c r="E33" s="144" t="s">
        <v>1060</v>
      </c>
      <c r="F33" s="109" t="s">
        <v>948</v>
      </c>
      <c r="G33" s="112">
        <v>64</v>
      </c>
      <c r="H33" s="112">
        <v>60</v>
      </c>
      <c r="I33" s="118">
        <f t="shared" si="1"/>
        <v>124</v>
      </c>
    </row>
    <row r="34" spans="1:9" x14ac:dyDescent="0.35">
      <c r="A34" s="145" t="s">
        <v>1159</v>
      </c>
      <c r="B34" s="88" t="s">
        <v>856</v>
      </c>
      <c r="C34" s="26">
        <v>2013</v>
      </c>
      <c r="D34" s="88" t="s">
        <v>772</v>
      </c>
      <c r="E34" s="30" t="s">
        <v>773</v>
      </c>
      <c r="F34" s="30" t="s">
        <v>770</v>
      </c>
      <c r="G34" s="26">
        <v>42</v>
      </c>
      <c r="H34" s="26">
        <v>67</v>
      </c>
      <c r="I34" s="27">
        <f t="shared" si="1"/>
        <v>109</v>
      </c>
    </row>
    <row r="35" spans="1:9" x14ac:dyDescent="0.35">
      <c r="A35" s="145" t="s">
        <v>1160</v>
      </c>
      <c r="B35" s="88" t="s">
        <v>833</v>
      </c>
      <c r="C35" s="26">
        <v>2011</v>
      </c>
      <c r="D35" s="88" t="s">
        <v>775</v>
      </c>
      <c r="E35" s="30" t="s">
        <v>776</v>
      </c>
      <c r="F35" s="30" t="s">
        <v>770</v>
      </c>
      <c r="G35" s="26">
        <v>39</v>
      </c>
      <c r="H35" s="26">
        <v>67</v>
      </c>
      <c r="I35" s="27">
        <f t="shared" si="1"/>
        <v>106</v>
      </c>
    </row>
  </sheetData>
  <sortState xmlns:xlrd2="http://schemas.microsoft.com/office/spreadsheetml/2017/richdata2" ref="B30:I35">
    <sortCondition descending="1" ref="I30:I35"/>
  </sortState>
  <phoneticPr fontId="0" type="noConversion"/>
  <conditionalFormatting sqref="G3:I27">
    <cfRule type="cellIs" dxfId="34" priority="2" operator="equal">
      <formula>0</formula>
    </cfRule>
  </conditionalFormatting>
  <conditionalFormatting sqref="I34:I35">
    <cfRule type="cellIs" dxfId="33" priority="1" operator="equal">
      <formula>0</formula>
    </cfRule>
  </conditionalFormatting>
  <printOptions horizontalCentered="1"/>
  <pageMargins left="0.51181102362204722" right="0.43307086614173229" top="0.51181102362204722" bottom="0.43307086614173229" header="0.55118110236220474" footer="0.51181102362204722"/>
  <pageSetup paperSize="9" scale="69" orientation="landscape" vertic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5"/>
  </sheetPr>
  <dimension ref="A1:J39"/>
  <sheetViews>
    <sheetView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ColWidth="9.1328125" defaultRowHeight="15" x14ac:dyDescent="0.35"/>
  <cols>
    <col min="1" max="1" width="6" style="4" customWidth="1"/>
    <col min="2" max="2" width="27" style="3" customWidth="1"/>
    <col min="3" max="3" width="6.1328125" style="4" customWidth="1"/>
    <col min="4" max="4" width="17.265625" style="98" customWidth="1"/>
    <col min="5" max="5" width="100.265625" style="3" customWidth="1"/>
    <col min="6" max="6" width="16.1328125" style="3" customWidth="1"/>
    <col min="7" max="8" width="6.73046875" style="4" customWidth="1"/>
    <col min="9" max="9" width="6.73046875" style="15" customWidth="1"/>
    <col min="10" max="10" width="9.1328125" style="4"/>
    <col min="11" max="16384" width="9.1328125" style="3"/>
  </cols>
  <sheetData>
    <row r="1" spans="1:10" ht="24.75" customHeight="1" x14ac:dyDescent="0.35">
      <c r="A1" s="11" t="s">
        <v>25</v>
      </c>
    </row>
    <row r="2" spans="1:10" s="2" customFormat="1" x14ac:dyDescent="0.35">
      <c r="A2" s="169" t="s">
        <v>5</v>
      </c>
      <c r="B2" s="13" t="s">
        <v>3</v>
      </c>
      <c r="C2" s="12" t="s">
        <v>0</v>
      </c>
      <c r="D2" s="160" t="s">
        <v>2</v>
      </c>
      <c r="E2" s="13" t="s">
        <v>1</v>
      </c>
      <c r="F2" s="13" t="s">
        <v>156</v>
      </c>
      <c r="G2" s="12">
        <v>1</v>
      </c>
      <c r="H2" s="12">
        <v>2</v>
      </c>
      <c r="I2" s="12" t="s">
        <v>4</v>
      </c>
      <c r="J2" s="15"/>
    </row>
    <row r="3" spans="1:10" x14ac:dyDescent="0.35">
      <c r="A3" s="145" t="s">
        <v>13</v>
      </c>
      <c r="B3" s="86" t="s">
        <v>132</v>
      </c>
      <c r="C3" s="81">
        <v>2006</v>
      </c>
      <c r="D3" s="86" t="s">
        <v>7</v>
      </c>
      <c r="E3" s="89" t="s">
        <v>133</v>
      </c>
      <c r="F3" s="89" t="s">
        <v>6</v>
      </c>
      <c r="G3" s="81">
        <v>71</v>
      </c>
      <c r="H3" s="81">
        <v>81</v>
      </c>
      <c r="I3" s="82">
        <f t="shared" ref="I3:I26" si="0">SUM(G3:H3)</f>
        <v>152</v>
      </c>
    </row>
    <row r="4" spans="1:10" x14ac:dyDescent="0.35">
      <c r="A4" s="145" t="s">
        <v>14</v>
      </c>
      <c r="B4" s="86" t="s">
        <v>131</v>
      </c>
      <c r="C4" s="81">
        <v>2007</v>
      </c>
      <c r="D4" s="86" t="s">
        <v>7</v>
      </c>
      <c r="E4" s="89" t="s">
        <v>81</v>
      </c>
      <c r="F4" s="89" t="s">
        <v>6</v>
      </c>
      <c r="G4" s="81">
        <v>62</v>
      </c>
      <c r="H4" s="81">
        <v>61</v>
      </c>
      <c r="I4" s="82">
        <f t="shared" si="0"/>
        <v>123</v>
      </c>
    </row>
    <row r="5" spans="1:10" x14ac:dyDescent="0.35">
      <c r="A5" s="145" t="s">
        <v>15</v>
      </c>
      <c r="B5" s="86" t="s">
        <v>263</v>
      </c>
      <c r="C5" s="81">
        <v>2007</v>
      </c>
      <c r="D5" s="86" t="s">
        <v>218</v>
      </c>
      <c r="E5" s="89" t="s">
        <v>256</v>
      </c>
      <c r="F5" s="86" t="s">
        <v>216</v>
      </c>
      <c r="G5" s="81">
        <v>82</v>
      </c>
      <c r="H5" s="81">
        <v>86</v>
      </c>
      <c r="I5" s="82">
        <f t="shared" si="0"/>
        <v>168</v>
      </c>
    </row>
    <row r="6" spans="1:10" x14ac:dyDescent="0.35">
      <c r="A6" s="145" t="s">
        <v>75</v>
      </c>
      <c r="B6" s="86" t="s">
        <v>265</v>
      </c>
      <c r="C6" s="81">
        <v>2007</v>
      </c>
      <c r="D6" s="86" t="s">
        <v>218</v>
      </c>
      <c r="E6" s="89" t="s">
        <v>266</v>
      </c>
      <c r="F6" s="86" t="s">
        <v>216</v>
      </c>
      <c r="G6" s="81">
        <v>86</v>
      </c>
      <c r="H6" s="81">
        <v>78</v>
      </c>
      <c r="I6" s="82">
        <f t="shared" si="0"/>
        <v>164</v>
      </c>
    </row>
    <row r="7" spans="1:10" x14ac:dyDescent="0.35">
      <c r="A7" s="145" t="s">
        <v>76</v>
      </c>
      <c r="B7" s="86" t="s">
        <v>491</v>
      </c>
      <c r="C7" s="81">
        <v>2008</v>
      </c>
      <c r="D7" s="86" t="s">
        <v>456</v>
      </c>
      <c r="E7" s="89" t="s">
        <v>459</v>
      </c>
      <c r="F7" s="89" t="s">
        <v>471</v>
      </c>
      <c r="G7" s="81">
        <v>69</v>
      </c>
      <c r="H7" s="81">
        <v>81</v>
      </c>
      <c r="I7" s="82">
        <f t="shared" si="0"/>
        <v>150</v>
      </c>
    </row>
    <row r="8" spans="1:10" x14ac:dyDescent="0.35">
      <c r="A8" s="145" t="s">
        <v>1133</v>
      </c>
      <c r="B8" s="86" t="s">
        <v>492</v>
      </c>
      <c r="C8" s="81">
        <v>2006</v>
      </c>
      <c r="D8" s="86" t="s">
        <v>456</v>
      </c>
      <c r="E8" s="89" t="s">
        <v>490</v>
      </c>
      <c r="F8" s="89" t="s">
        <v>471</v>
      </c>
      <c r="G8" s="81">
        <v>76</v>
      </c>
      <c r="H8" s="81">
        <v>70</v>
      </c>
      <c r="I8" s="82">
        <f t="shared" si="0"/>
        <v>146</v>
      </c>
    </row>
    <row r="9" spans="1:10" x14ac:dyDescent="0.35">
      <c r="A9" s="145" t="s">
        <v>1134</v>
      </c>
      <c r="B9" s="86" t="s">
        <v>498</v>
      </c>
      <c r="C9" s="81">
        <v>2009</v>
      </c>
      <c r="D9" s="86" t="s">
        <v>456</v>
      </c>
      <c r="E9" s="89" t="s">
        <v>490</v>
      </c>
      <c r="F9" s="89" t="s">
        <v>471</v>
      </c>
      <c r="G9" s="81">
        <v>64</v>
      </c>
      <c r="H9" s="81">
        <v>68</v>
      </c>
      <c r="I9" s="82">
        <f t="shared" si="0"/>
        <v>132</v>
      </c>
    </row>
    <row r="10" spans="1:10" x14ac:dyDescent="0.35">
      <c r="A10" s="145" t="s">
        <v>1135</v>
      </c>
      <c r="B10" s="86" t="s">
        <v>551</v>
      </c>
      <c r="C10" s="81">
        <v>2007</v>
      </c>
      <c r="D10" s="86" t="s">
        <v>503</v>
      </c>
      <c r="E10" s="89" t="s">
        <v>552</v>
      </c>
      <c r="F10" s="89" t="s">
        <v>505</v>
      </c>
      <c r="G10" s="81">
        <v>80</v>
      </c>
      <c r="H10" s="81">
        <v>85</v>
      </c>
      <c r="I10" s="82">
        <f t="shared" si="0"/>
        <v>165</v>
      </c>
    </row>
    <row r="11" spans="1:10" x14ac:dyDescent="0.35">
      <c r="A11" s="145" t="s">
        <v>1136</v>
      </c>
      <c r="B11" s="86" t="s">
        <v>547</v>
      </c>
      <c r="C11" s="81">
        <v>2007</v>
      </c>
      <c r="D11" s="86" t="s">
        <v>503</v>
      </c>
      <c r="E11" s="86" t="s">
        <v>512</v>
      </c>
      <c r="F11" s="89" t="s">
        <v>505</v>
      </c>
      <c r="G11" s="81">
        <v>68</v>
      </c>
      <c r="H11" s="81">
        <v>58</v>
      </c>
      <c r="I11" s="82">
        <f t="shared" si="0"/>
        <v>126</v>
      </c>
    </row>
    <row r="12" spans="1:10" x14ac:dyDescent="0.35">
      <c r="A12" s="145" t="s">
        <v>1137</v>
      </c>
      <c r="B12" s="122" t="s">
        <v>759</v>
      </c>
      <c r="C12" s="81">
        <v>2008</v>
      </c>
      <c r="D12" s="86" t="s">
        <v>742</v>
      </c>
      <c r="E12" s="89" t="s">
        <v>760</v>
      </c>
      <c r="F12" s="89" t="s">
        <v>744</v>
      </c>
      <c r="G12" s="81">
        <v>75</v>
      </c>
      <c r="H12" s="81">
        <v>80</v>
      </c>
      <c r="I12" s="82">
        <f t="shared" si="0"/>
        <v>155</v>
      </c>
    </row>
    <row r="13" spans="1:10" x14ac:dyDescent="0.4">
      <c r="A13" s="145" t="s">
        <v>1138</v>
      </c>
      <c r="B13" s="159" t="s">
        <v>755</v>
      </c>
      <c r="C13" s="81">
        <v>2007</v>
      </c>
      <c r="D13" s="86" t="s">
        <v>742</v>
      </c>
      <c r="E13" s="158" t="s">
        <v>756</v>
      </c>
      <c r="F13" s="89" t="s">
        <v>744</v>
      </c>
      <c r="G13" s="81">
        <v>69</v>
      </c>
      <c r="H13" s="81">
        <v>71</v>
      </c>
      <c r="I13" s="82">
        <f t="shared" si="0"/>
        <v>140</v>
      </c>
    </row>
    <row r="14" spans="1:10" x14ac:dyDescent="0.35">
      <c r="A14" s="145" t="s">
        <v>1139</v>
      </c>
      <c r="B14" s="122" t="s">
        <v>757</v>
      </c>
      <c r="C14" s="81">
        <v>2009</v>
      </c>
      <c r="D14" s="86" t="s">
        <v>742</v>
      </c>
      <c r="E14" s="158" t="s">
        <v>756</v>
      </c>
      <c r="F14" s="89" t="s">
        <v>744</v>
      </c>
      <c r="G14" s="81">
        <v>66</v>
      </c>
      <c r="H14" s="81">
        <v>65</v>
      </c>
      <c r="I14" s="82">
        <f t="shared" si="0"/>
        <v>131</v>
      </c>
    </row>
    <row r="15" spans="1:10" x14ac:dyDescent="0.35">
      <c r="A15" s="145" t="s">
        <v>1140</v>
      </c>
      <c r="B15" s="86" t="s">
        <v>857</v>
      </c>
      <c r="C15" s="81">
        <v>2007</v>
      </c>
      <c r="D15" s="86" t="s">
        <v>858</v>
      </c>
      <c r="E15" s="89" t="s">
        <v>859</v>
      </c>
      <c r="F15" s="89" t="s">
        <v>770</v>
      </c>
      <c r="G15" s="81">
        <v>87</v>
      </c>
      <c r="H15" s="81">
        <v>89</v>
      </c>
      <c r="I15" s="82">
        <f t="shared" si="0"/>
        <v>176</v>
      </c>
    </row>
    <row r="16" spans="1:10" x14ac:dyDescent="0.35">
      <c r="A16" s="145" t="s">
        <v>1141</v>
      </c>
      <c r="B16" s="86" t="s">
        <v>98</v>
      </c>
      <c r="C16" s="81">
        <v>2008</v>
      </c>
      <c r="D16" s="86" t="s">
        <v>775</v>
      </c>
      <c r="E16" s="89" t="s">
        <v>786</v>
      </c>
      <c r="F16" s="89" t="s">
        <v>770</v>
      </c>
      <c r="G16" s="81">
        <v>84</v>
      </c>
      <c r="H16" s="81">
        <v>91</v>
      </c>
      <c r="I16" s="82">
        <f t="shared" si="0"/>
        <v>175</v>
      </c>
    </row>
    <row r="17" spans="1:9" x14ac:dyDescent="0.35">
      <c r="A17" s="145" t="s">
        <v>1142</v>
      </c>
      <c r="B17" s="89" t="s">
        <v>860</v>
      </c>
      <c r="C17" s="81">
        <v>2009</v>
      </c>
      <c r="D17" s="86" t="s">
        <v>861</v>
      </c>
      <c r="E17" s="86" t="s">
        <v>862</v>
      </c>
      <c r="F17" s="89" t="s">
        <v>770</v>
      </c>
      <c r="G17" s="81">
        <v>83</v>
      </c>
      <c r="H17" s="81">
        <v>89</v>
      </c>
      <c r="I17" s="82">
        <f t="shared" si="0"/>
        <v>172</v>
      </c>
    </row>
    <row r="18" spans="1:9" x14ac:dyDescent="0.35">
      <c r="A18" s="145" t="s">
        <v>1143</v>
      </c>
      <c r="B18" s="89" t="s">
        <v>942</v>
      </c>
      <c r="C18" s="81">
        <v>2006</v>
      </c>
      <c r="D18" s="86" t="s">
        <v>923</v>
      </c>
      <c r="E18" s="89" t="s">
        <v>943</v>
      </c>
      <c r="F18" s="89" t="s">
        <v>903</v>
      </c>
      <c r="G18" s="81">
        <v>88</v>
      </c>
      <c r="H18" s="81">
        <v>84</v>
      </c>
      <c r="I18" s="82">
        <f t="shared" si="0"/>
        <v>172</v>
      </c>
    </row>
    <row r="19" spans="1:9" x14ac:dyDescent="0.4">
      <c r="A19" s="145" t="s">
        <v>1144</v>
      </c>
      <c r="B19" s="89" t="s">
        <v>944</v>
      </c>
      <c r="C19" s="81">
        <v>2010</v>
      </c>
      <c r="D19" s="86" t="s">
        <v>923</v>
      </c>
      <c r="E19" s="164" t="s">
        <v>945</v>
      </c>
      <c r="F19" s="89" t="s">
        <v>903</v>
      </c>
      <c r="G19" s="81">
        <v>72</v>
      </c>
      <c r="H19" s="81">
        <v>78</v>
      </c>
      <c r="I19" s="82">
        <f t="shared" si="0"/>
        <v>150</v>
      </c>
    </row>
    <row r="20" spans="1:9" x14ac:dyDescent="0.35">
      <c r="A20" s="145" t="s">
        <v>1145</v>
      </c>
      <c r="B20" s="89" t="s">
        <v>946</v>
      </c>
      <c r="C20" s="81">
        <v>2006</v>
      </c>
      <c r="D20" s="86" t="s">
        <v>923</v>
      </c>
      <c r="E20" s="89" t="s">
        <v>943</v>
      </c>
      <c r="F20" s="89" t="s">
        <v>903</v>
      </c>
      <c r="G20" s="81">
        <v>74</v>
      </c>
      <c r="H20" s="81">
        <v>67</v>
      </c>
      <c r="I20" s="82">
        <f t="shared" si="0"/>
        <v>141</v>
      </c>
    </row>
    <row r="21" spans="1:9" x14ac:dyDescent="0.4">
      <c r="A21" s="145" t="s">
        <v>1146</v>
      </c>
      <c r="B21" s="107" t="s">
        <v>1065</v>
      </c>
      <c r="C21" s="101">
        <v>2006</v>
      </c>
      <c r="D21" s="104" t="s">
        <v>948</v>
      </c>
      <c r="E21" s="100" t="s">
        <v>1066</v>
      </c>
      <c r="F21" s="100" t="s">
        <v>1012</v>
      </c>
      <c r="G21" s="85">
        <v>87</v>
      </c>
      <c r="H21" s="85">
        <v>87</v>
      </c>
      <c r="I21" s="106">
        <f t="shared" si="0"/>
        <v>174</v>
      </c>
    </row>
    <row r="22" spans="1:9" x14ac:dyDescent="0.4">
      <c r="A22" s="145" t="s">
        <v>1147</v>
      </c>
      <c r="B22" s="107" t="s">
        <v>1067</v>
      </c>
      <c r="C22" s="101">
        <v>2008</v>
      </c>
      <c r="D22" s="104" t="s">
        <v>948</v>
      </c>
      <c r="E22" s="165" t="s">
        <v>1068</v>
      </c>
      <c r="F22" s="100" t="s">
        <v>1012</v>
      </c>
      <c r="G22" s="85">
        <v>85</v>
      </c>
      <c r="H22" s="85">
        <v>75</v>
      </c>
      <c r="I22" s="106">
        <f t="shared" si="0"/>
        <v>160</v>
      </c>
    </row>
    <row r="23" spans="1:9" x14ac:dyDescent="0.4">
      <c r="A23" s="145" t="s">
        <v>1148</v>
      </c>
      <c r="B23" s="107" t="s">
        <v>1032</v>
      </c>
      <c r="C23" s="101">
        <v>2008</v>
      </c>
      <c r="D23" s="104" t="s">
        <v>948</v>
      </c>
      <c r="E23" s="100" t="s">
        <v>1033</v>
      </c>
      <c r="F23" s="100" t="s">
        <v>1012</v>
      </c>
      <c r="G23" s="85">
        <v>85</v>
      </c>
      <c r="H23" s="85">
        <v>75</v>
      </c>
      <c r="I23" s="106">
        <f t="shared" si="0"/>
        <v>160</v>
      </c>
    </row>
    <row r="24" spans="1:9" x14ac:dyDescent="0.4">
      <c r="A24" s="145" t="s">
        <v>1149</v>
      </c>
      <c r="B24" s="107" t="s">
        <v>1069</v>
      </c>
      <c r="C24" s="101">
        <v>2007</v>
      </c>
      <c r="D24" s="104" t="s">
        <v>948</v>
      </c>
      <c r="E24" s="100" t="s">
        <v>1070</v>
      </c>
      <c r="F24" s="100" t="s">
        <v>1013</v>
      </c>
      <c r="G24" s="85">
        <v>71</v>
      </c>
      <c r="H24" s="85">
        <v>77</v>
      </c>
      <c r="I24" s="106">
        <f t="shared" si="0"/>
        <v>148</v>
      </c>
    </row>
    <row r="25" spans="1:9" x14ac:dyDescent="0.4">
      <c r="A25" s="145" t="s">
        <v>1150</v>
      </c>
      <c r="B25" s="102" t="s">
        <v>1071</v>
      </c>
      <c r="C25" s="103">
        <v>2006</v>
      </c>
      <c r="D25" s="104" t="s">
        <v>948</v>
      </c>
      <c r="E25" s="105" t="s">
        <v>1072</v>
      </c>
      <c r="F25" s="100" t="s">
        <v>1013</v>
      </c>
      <c r="G25" s="85">
        <v>78</v>
      </c>
      <c r="H25" s="85">
        <v>67</v>
      </c>
      <c r="I25" s="106">
        <f t="shared" si="0"/>
        <v>145</v>
      </c>
    </row>
    <row r="26" spans="1:9" x14ac:dyDescent="0.4">
      <c r="A26" s="145" t="s">
        <v>1151</v>
      </c>
      <c r="B26" s="102" t="s">
        <v>988</v>
      </c>
      <c r="C26" s="103">
        <v>2006</v>
      </c>
      <c r="D26" s="104" t="s">
        <v>948</v>
      </c>
      <c r="E26" s="105" t="s">
        <v>989</v>
      </c>
      <c r="F26" s="100" t="s">
        <v>1013</v>
      </c>
      <c r="G26" s="85">
        <v>69</v>
      </c>
      <c r="H26" s="85">
        <v>61</v>
      </c>
      <c r="I26" s="106">
        <f t="shared" si="0"/>
        <v>130</v>
      </c>
    </row>
    <row r="27" spans="1:9" x14ac:dyDescent="0.4">
      <c r="A27" s="145" t="s">
        <v>1152</v>
      </c>
      <c r="B27" s="107" t="s">
        <v>1109</v>
      </c>
      <c r="C27" s="85">
        <v>2010</v>
      </c>
      <c r="D27" s="95" t="s">
        <v>1079</v>
      </c>
      <c r="E27" s="107" t="s">
        <v>1091</v>
      </c>
      <c r="F27" s="107" t="s">
        <v>1077</v>
      </c>
      <c r="G27" s="85"/>
      <c r="H27" s="85"/>
      <c r="I27" s="146">
        <v>174</v>
      </c>
    </row>
    <row r="28" spans="1:9" x14ac:dyDescent="0.4">
      <c r="A28" s="145" t="s">
        <v>1153</v>
      </c>
      <c r="B28" s="107" t="s">
        <v>1104</v>
      </c>
      <c r="C28" s="85">
        <v>2007</v>
      </c>
      <c r="D28" s="95" t="s">
        <v>1079</v>
      </c>
      <c r="E28" s="107" t="s">
        <v>1105</v>
      </c>
      <c r="F28" s="107" t="s">
        <v>1077</v>
      </c>
      <c r="G28" s="85"/>
      <c r="H28" s="85"/>
      <c r="I28" s="146">
        <v>159</v>
      </c>
    </row>
    <row r="29" spans="1:9" x14ac:dyDescent="0.4">
      <c r="A29" s="145" t="s">
        <v>1154</v>
      </c>
      <c r="B29" s="107" t="s">
        <v>1122</v>
      </c>
      <c r="C29" s="85">
        <v>2008</v>
      </c>
      <c r="D29" s="95" t="s">
        <v>1086</v>
      </c>
      <c r="E29" s="107" t="s">
        <v>1123</v>
      </c>
      <c r="F29" s="107" t="s">
        <v>1077</v>
      </c>
      <c r="G29" s="85"/>
      <c r="H29" s="85"/>
      <c r="I29" s="146">
        <v>109</v>
      </c>
    </row>
    <row r="30" spans="1:9" x14ac:dyDescent="0.4">
      <c r="A30" s="145" t="s">
        <v>1155</v>
      </c>
      <c r="B30" s="107" t="s">
        <v>1124</v>
      </c>
      <c r="C30" s="85">
        <v>2009</v>
      </c>
      <c r="D30" s="95" t="s">
        <v>1125</v>
      </c>
      <c r="E30" s="107" t="s">
        <v>1308</v>
      </c>
      <c r="F30" s="107" t="s">
        <v>1126</v>
      </c>
      <c r="G30" s="85">
        <v>94</v>
      </c>
      <c r="H30" s="85">
        <v>83</v>
      </c>
      <c r="I30" s="146">
        <v>177</v>
      </c>
    </row>
    <row r="31" spans="1:9" ht="15" customHeight="1" x14ac:dyDescent="0.35">
      <c r="A31" s="145" t="s">
        <v>1156</v>
      </c>
      <c r="B31" s="88" t="s">
        <v>835</v>
      </c>
      <c r="C31" s="26">
        <v>2010</v>
      </c>
      <c r="D31" s="88" t="s">
        <v>772</v>
      </c>
      <c r="E31" s="30" t="s">
        <v>773</v>
      </c>
      <c r="F31" s="30" t="s">
        <v>770</v>
      </c>
      <c r="G31" s="26">
        <v>83</v>
      </c>
      <c r="H31" s="26">
        <v>85</v>
      </c>
      <c r="I31" s="27">
        <f t="shared" ref="I31:I39" si="1">SUM(G31:H31)</f>
        <v>168</v>
      </c>
    </row>
    <row r="32" spans="1:9" ht="15" customHeight="1" x14ac:dyDescent="0.35">
      <c r="A32" s="145" t="s">
        <v>1157</v>
      </c>
      <c r="B32" s="88" t="s">
        <v>863</v>
      </c>
      <c r="C32" s="26">
        <v>2007</v>
      </c>
      <c r="D32" s="88" t="s">
        <v>864</v>
      </c>
      <c r="E32" s="30" t="s">
        <v>865</v>
      </c>
      <c r="F32" s="30" t="s">
        <v>770</v>
      </c>
      <c r="G32" s="26">
        <v>84</v>
      </c>
      <c r="H32" s="26">
        <v>82</v>
      </c>
      <c r="I32" s="27">
        <f t="shared" si="1"/>
        <v>166</v>
      </c>
    </row>
    <row r="33" spans="1:9" x14ac:dyDescent="0.35">
      <c r="A33" s="145" t="s">
        <v>1158</v>
      </c>
      <c r="B33" s="88" t="s">
        <v>836</v>
      </c>
      <c r="C33" s="26">
        <v>2007</v>
      </c>
      <c r="D33" s="88" t="s">
        <v>775</v>
      </c>
      <c r="E33" s="30" t="s">
        <v>786</v>
      </c>
      <c r="F33" s="30" t="s">
        <v>770</v>
      </c>
      <c r="G33" s="26">
        <v>82</v>
      </c>
      <c r="H33" s="26">
        <v>78</v>
      </c>
      <c r="I33" s="27">
        <f t="shared" si="1"/>
        <v>160</v>
      </c>
    </row>
    <row r="34" spans="1:9" x14ac:dyDescent="0.35">
      <c r="A34" s="145" t="s">
        <v>1159</v>
      </c>
      <c r="B34" s="88" t="s">
        <v>866</v>
      </c>
      <c r="C34" s="26">
        <v>2007</v>
      </c>
      <c r="D34" s="88" t="s">
        <v>805</v>
      </c>
      <c r="E34" s="30" t="s">
        <v>867</v>
      </c>
      <c r="F34" s="30" t="s">
        <v>770</v>
      </c>
      <c r="G34" s="26">
        <v>71</v>
      </c>
      <c r="H34" s="26">
        <v>81</v>
      </c>
      <c r="I34" s="27">
        <f t="shared" si="1"/>
        <v>152</v>
      </c>
    </row>
    <row r="35" spans="1:9" x14ac:dyDescent="0.35">
      <c r="A35" s="145" t="s">
        <v>1160</v>
      </c>
      <c r="B35" s="88" t="s">
        <v>834</v>
      </c>
      <c r="C35" s="26">
        <v>2009</v>
      </c>
      <c r="D35" s="88" t="s">
        <v>775</v>
      </c>
      <c r="E35" s="30" t="s">
        <v>786</v>
      </c>
      <c r="F35" s="30" t="s">
        <v>770</v>
      </c>
      <c r="G35" s="26">
        <v>78</v>
      </c>
      <c r="H35" s="26">
        <v>72</v>
      </c>
      <c r="I35" s="27">
        <f t="shared" si="1"/>
        <v>150</v>
      </c>
    </row>
    <row r="36" spans="1:9" x14ac:dyDescent="0.35">
      <c r="A36" s="145" t="s">
        <v>1161</v>
      </c>
      <c r="B36" s="88" t="s">
        <v>837</v>
      </c>
      <c r="C36" s="26">
        <v>2005</v>
      </c>
      <c r="D36" s="88" t="s">
        <v>772</v>
      </c>
      <c r="E36" s="30" t="s">
        <v>812</v>
      </c>
      <c r="F36" s="30" t="s">
        <v>770</v>
      </c>
      <c r="G36" s="26">
        <v>71</v>
      </c>
      <c r="H36" s="26">
        <v>72</v>
      </c>
      <c r="I36" s="27">
        <f t="shared" si="1"/>
        <v>143</v>
      </c>
    </row>
    <row r="37" spans="1:9" x14ac:dyDescent="0.35">
      <c r="A37" s="145" t="s">
        <v>1162</v>
      </c>
      <c r="B37" s="113" t="s">
        <v>493</v>
      </c>
      <c r="C37" s="35">
        <v>2007</v>
      </c>
      <c r="D37" s="113" t="s">
        <v>456</v>
      </c>
      <c r="E37" s="30" t="s">
        <v>490</v>
      </c>
      <c r="F37" s="30" t="s">
        <v>471</v>
      </c>
      <c r="G37" s="26">
        <v>65</v>
      </c>
      <c r="H37" s="26">
        <v>60</v>
      </c>
      <c r="I37" s="27">
        <f t="shared" si="1"/>
        <v>125</v>
      </c>
    </row>
    <row r="38" spans="1:9" x14ac:dyDescent="0.35">
      <c r="A38" s="145" t="s">
        <v>1163</v>
      </c>
      <c r="B38" s="113" t="s">
        <v>496</v>
      </c>
      <c r="C38" s="35">
        <v>2005</v>
      </c>
      <c r="D38" s="113" t="s">
        <v>456</v>
      </c>
      <c r="E38" s="30" t="s">
        <v>490</v>
      </c>
      <c r="F38" s="30" t="s">
        <v>471</v>
      </c>
      <c r="G38" s="26">
        <v>58</v>
      </c>
      <c r="H38" s="26">
        <v>59</v>
      </c>
      <c r="I38" s="27">
        <f t="shared" si="1"/>
        <v>117</v>
      </c>
    </row>
    <row r="39" spans="1:9" x14ac:dyDescent="0.4">
      <c r="A39" s="145" t="s">
        <v>1164</v>
      </c>
      <c r="B39" s="111" t="s">
        <v>1073</v>
      </c>
      <c r="C39" s="110">
        <v>2009</v>
      </c>
      <c r="D39" s="116" t="s">
        <v>948</v>
      </c>
      <c r="E39" s="109" t="s">
        <v>1074</v>
      </c>
      <c r="F39" s="109" t="s">
        <v>948</v>
      </c>
      <c r="G39" s="112">
        <v>37</v>
      </c>
      <c r="H39" s="112">
        <v>62</v>
      </c>
      <c r="I39" s="118">
        <f t="shared" si="1"/>
        <v>99</v>
      </c>
    </row>
  </sheetData>
  <sortState xmlns:xlrd2="http://schemas.microsoft.com/office/spreadsheetml/2017/richdata2" ref="B31:I39">
    <sortCondition descending="1" ref="I31:I39"/>
  </sortState>
  <phoneticPr fontId="0" type="noConversion"/>
  <conditionalFormatting sqref="G3:I27">
    <cfRule type="cellIs" dxfId="32" priority="2" operator="equal">
      <formula>0</formula>
    </cfRule>
  </conditionalFormatting>
  <conditionalFormatting sqref="I33:I39">
    <cfRule type="cellIs" dxfId="31" priority="1" operator="equal">
      <formula>0</formula>
    </cfRule>
  </conditionalFormatting>
  <printOptions horizontalCentered="1"/>
  <pageMargins left="0.51181102362204722" right="0.43307086614173229" top="0.51181102362204722" bottom="0.43307086614173229" header="0.55118110236220474" footer="0.51181102362204722"/>
  <pageSetup paperSize="9" scale="69" orientation="landscape" verticalDpi="4294967293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3:K144"/>
  <sheetViews>
    <sheetView topLeftCell="A13" zoomScale="90" zoomScaleNormal="90" workbookViewId="0">
      <selection activeCell="E7" sqref="E7"/>
    </sheetView>
  </sheetViews>
  <sheetFormatPr defaultRowHeight="13.5" customHeight="1" x14ac:dyDescent="0.35"/>
  <cols>
    <col min="1" max="1" width="4.265625" customWidth="1"/>
    <col min="2" max="2" width="24.1328125" customWidth="1"/>
    <col min="3" max="3" width="6.1328125" customWidth="1"/>
    <col min="4" max="4" width="16.265625" customWidth="1"/>
    <col min="5" max="5" width="92.3984375" customWidth="1"/>
    <col min="6" max="6" width="13.73046875" customWidth="1"/>
    <col min="7" max="9" width="6.265625" customWidth="1"/>
    <col min="10" max="10" width="6.1328125" customWidth="1"/>
    <col min="11" max="11" width="6.59765625" customWidth="1"/>
  </cols>
  <sheetData>
    <row r="3" spans="1:11" ht="16.5" customHeight="1" x14ac:dyDescent="0.4">
      <c r="B3" s="247" t="s">
        <v>155</v>
      </c>
      <c r="C3" s="229"/>
      <c r="D3" s="229"/>
      <c r="E3" s="229"/>
      <c r="F3" s="229"/>
      <c r="G3" s="229"/>
      <c r="H3" s="229"/>
      <c r="I3" s="229"/>
      <c r="J3" s="229"/>
    </row>
    <row r="4" spans="1:11" ht="13.5" customHeight="1" x14ac:dyDescent="0.4">
      <c r="E4" s="41"/>
    </row>
    <row r="5" spans="1:11" ht="16.5" customHeight="1" x14ac:dyDescent="0.4">
      <c r="B5" s="42" t="s">
        <v>161</v>
      </c>
      <c r="E5" s="41"/>
    </row>
    <row r="6" spans="1:11" ht="16.5" customHeight="1" x14ac:dyDescent="0.4">
      <c r="B6" s="43" t="s">
        <v>121</v>
      </c>
      <c r="E6" s="41"/>
    </row>
    <row r="7" spans="1:11" ht="13.5" customHeight="1" x14ac:dyDescent="0.4">
      <c r="E7" s="41"/>
    </row>
    <row r="9" spans="1:11" ht="13.5" customHeight="1" x14ac:dyDescent="0.35">
      <c r="A9" t="s">
        <v>18</v>
      </c>
    </row>
    <row r="10" spans="1:11" ht="13.5" customHeight="1" x14ac:dyDescent="0.4">
      <c r="A10" s="40" t="s">
        <v>13</v>
      </c>
      <c r="B10" t="str">
        <f>IF(Áik_Lpu_Fiú_20!B3=0,"-",Áik_Lpu_Fiú_20!B3)</f>
        <v>Kiss Zoltán</v>
      </c>
      <c r="C10">
        <f>Áik_Lpu_Fiú_20!C3</f>
        <v>2012</v>
      </c>
      <c r="D10" t="str">
        <f>Áik_Lpu_Fiú_20!D3</f>
        <v>Kecskemét</v>
      </c>
      <c r="E10" t="str">
        <f>Áik_Lpu_Fiú_20!E3</f>
        <v>Kecskeméti II. Rákóczi Ferenc Általános Iskola</v>
      </c>
      <c r="F10" t="str">
        <f>IF(Áik_Lpu_Fiú_20!F3=0,"-",Áik_Lpu_Fiú_20!F3)</f>
        <v>Bács-Kiskun</v>
      </c>
      <c r="I10">
        <f>IF(Áik_Lpu_Fiú_20!G3=0,"-",Áik_Lpu_Fiú_20!G3)</f>
        <v>75</v>
      </c>
      <c r="J10">
        <f>IF(Áik_Lpu_Fiú_20!H3=0,"-",Áik_Lpu_Fiú_20!H3)</f>
        <v>75</v>
      </c>
      <c r="K10" s="39">
        <f>IF(Áik_Lpu_Fiú_20!I3=0,"-",Áik_Lpu_Fiú_20!I3)</f>
        <v>150</v>
      </c>
    </row>
    <row r="11" spans="1:11" ht="13.5" customHeight="1" x14ac:dyDescent="0.4">
      <c r="A11" s="40" t="s">
        <v>14</v>
      </c>
      <c r="B11" t="str">
        <f>IF(Áik_Lpu_Fiú_20!B4=0,"-",Áik_Lpu_Fiú_20!B4)</f>
        <v>Vörös János</v>
      </c>
      <c r="C11">
        <f>Áik_Lpu_Fiú_20!C4</f>
        <v>2010</v>
      </c>
      <c r="D11" t="str">
        <f>Áik_Lpu_Fiú_20!D4</f>
        <v>Kalocsa</v>
      </c>
      <c r="E11" t="str">
        <f>Áik_Lpu_Fiú_20!E4</f>
        <v>Kalocsai Eperföldi Sportiskolai Általános Iskola</v>
      </c>
      <c r="F11" t="str">
        <f>IF(Áik_Lpu_Fiú_20!F4=0,"-",Áik_Lpu_Fiú_20!F4)</f>
        <v>Bács-Kiskun</v>
      </c>
      <c r="I11">
        <f>IF(Áik_Lpu_Fiú_20!G4=0,"-",Áik_Lpu_Fiú_20!G4)</f>
        <v>69</v>
      </c>
      <c r="J11">
        <f>IF(Áik_Lpu_Fiú_20!H4=0,"-",Áik_Lpu_Fiú_20!H4)</f>
        <v>66</v>
      </c>
      <c r="K11" s="39">
        <f>IF(Áik_Lpu_Fiú_20!I4=0,"-",Áik_Lpu_Fiú_20!I4)</f>
        <v>135</v>
      </c>
    </row>
    <row r="12" spans="1:11" ht="13.5" customHeight="1" x14ac:dyDescent="0.4">
      <c r="A12" s="40" t="s">
        <v>15</v>
      </c>
      <c r="B12" t="str">
        <f>IF(Áik_Lpu_Fiú_20!B5=0,"-",Áik_Lpu_Fiú_20!B5)</f>
        <v>Dajka Gábor</v>
      </c>
      <c r="C12">
        <f>Áik_Lpu_Fiú_20!C5</f>
        <v>2012</v>
      </c>
      <c r="D12" t="str">
        <f>Áik_Lpu_Fiú_20!D5</f>
        <v>Kecskemét</v>
      </c>
      <c r="E12" t="str">
        <f>Áik_Lpu_Fiú_20!E5</f>
        <v>Piarista Általános Iskola, Óvoda és Gimnázium</v>
      </c>
      <c r="F12" t="str">
        <f>IF(Áik_Lpu_Fiú_20!F5=0,"-",Áik_Lpu_Fiú_20!F5)</f>
        <v>Bács-Kiskun</v>
      </c>
      <c r="I12">
        <f>IF(Áik_Lpu_Fiú_20!G5=0,"-",Áik_Lpu_Fiú_20!G5)</f>
        <v>68</v>
      </c>
      <c r="J12">
        <f>IF(Áik_Lpu_Fiú_20!H5=0,"-",Áik_Lpu_Fiú_20!H5)</f>
        <v>49</v>
      </c>
      <c r="K12" s="39">
        <f>IF(Áik_Lpu_Fiú_20!I5=0,"-",Áik_Lpu_Fiú_20!I5)</f>
        <v>117</v>
      </c>
    </row>
    <row r="13" spans="1:11" ht="13.5" customHeight="1" x14ac:dyDescent="0.4">
      <c r="K13" s="39"/>
    </row>
    <row r="14" spans="1:11" ht="13.5" customHeight="1" x14ac:dyDescent="0.4">
      <c r="A14" t="s">
        <v>52</v>
      </c>
      <c r="K14" s="39"/>
    </row>
    <row r="15" spans="1:11" ht="13.5" customHeight="1" x14ac:dyDescent="0.4">
      <c r="A15" s="40"/>
      <c r="B15" t="s">
        <v>100</v>
      </c>
      <c r="K15" s="39"/>
    </row>
    <row r="16" spans="1:11" ht="13.5" customHeight="1" x14ac:dyDescent="0.4">
      <c r="A16" s="40" t="s">
        <v>13</v>
      </c>
      <c r="B16" t="str">
        <f>IF(Áik_Lpu_Fiú_20!B3=0,"-",Áik_Lpu_Fiú_20!B3)</f>
        <v>Kiss Zoltán</v>
      </c>
      <c r="C16">
        <f>Áik_Lpu_Fiú_20!C3</f>
        <v>2012</v>
      </c>
      <c r="K16" s="39"/>
    </row>
    <row r="17" spans="1:11" ht="13.5" customHeight="1" x14ac:dyDescent="0.4">
      <c r="A17" s="40" t="s">
        <v>14</v>
      </c>
      <c r="B17" t="str">
        <f>IF(Áik_Lpu_Fiú_20!B4=0,"-",Áik_Lpu_Fiú_20!B4)</f>
        <v>Vörös János</v>
      </c>
      <c r="C17">
        <f>Áik_Lpu_Fiú_20!C4</f>
        <v>2010</v>
      </c>
      <c r="K17" s="39"/>
    </row>
    <row r="18" spans="1:11" ht="13.5" customHeight="1" x14ac:dyDescent="0.4">
      <c r="A18" s="40" t="s">
        <v>15</v>
      </c>
      <c r="B18" t="str">
        <f>IF(Áik_Lpu_Fiú_20!B5=0,"-",Áik_Lpu_Fiú_20!B5)</f>
        <v>Dajka Gábor</v>
      </c>
      <c r="C18">
        <f>Áik_Lpu_Fiú_20!C5</f>
        <v>2012</v>
      </c>
      <c r="K18" s="39"/>
    </row>
    <row r="19" spans="1:11" ht="13.5" customHeight="1" x14ac:dyDescent="0.4">
      <c r="K19" s="39"/>
    </row>
    <row r="20" spans="1:11" ht="13.5" customHeight="1" x14ac:dyDescent="0.4">
      <c r="A20" t="s">
        <v>19</v>
      </c>
      <c r="K20" s="39"/>
    </row>
    <row r="21" spans="1:11" ht="13.5" customHeight="1" x14ac:dyDescent="0.4">
      <c r="A21" s="40" t="s">
        <v>13</v>
      </c>
      <c r="B21" t="str">
        <f>IF(KI_Lpu_Fiú_20!B3=0,"-",KI_Lpu_Fiú_20!B3)</f>
        <v>Fésűs Fülöp</v>
      </c>
      <c r="C21">
        <f>KI_Lpu_Fiú_20!C3</f>
        <v>2008</v>
      </c>
      <c r="D21" t="str">
        <f>KI_Lpu_Fiú_20!D3</f>
        <v>Kecskemét</v>
      </c>
      <c r="E21" t="str">
        <f>KI_Lpu_Fiú_20!E3</f>
        <v>Kecskeméti SZC Gáspár András Technikum</v>
      </c>
      <c r="F21" t="str">
        <f>IF(KI_Lpu_Fiú_20!F3=0,"-",KI_Lpu_Fiú_20!F3)</f>
        <v>Bács-Kiskun</v>
      </c>
      <c r="I21">
        <f>IF(KI_Lpu_Fiú_20!G3=0,"-",KI_Lpu_Fiú_20!G3)</f>
        <v>76</v>
      </c>
      <c r="J21">
        <f>IF(KI_Lpu_Fiú_20!H3=0,"-",KI_Lpu_Fiú_20!H3)</f>
        <v>73</v>
      </c>
      <c r="K21" s="39">
        <f>IF(KI_Lpu_Fiú_20!I3=0,"-",KI_Lpu_Fiú_20!I3)</f>
        <v>149</v>
      </c>
    </row>
    <row r="22" spans="1:11" ht="13.5" customHeight="1" x14ac:dyDescent="0.4">
      <c r="A22" s="40" t="s">
        <v>14</v>
      </c>
      <c r="B22" t="str">
        <f>IF(KI_Lpu_Fiú_20!B4=0,"-",KI_Lpu_Fiú_20!B4)</f>
        <v>Tóth Tibor</v>
      </c>
      <c r="C22">
        <f>KI_Lpu_Fiú_20!C4</f>
        <v>2007</v>
      </c>
      <c r="D22" t="str">
        <f>KI_Lpu_Fiú_20!D4</f>
        <v>Kiskunfélegyháza</v>
      </c>
      <c r="E22" t="str">
        <f>KI_Lpu_Fiú_20!E4</f>
        <v>Déli ASZC Kiskunfélehyházi Mezőgazdasági és Élelmiszeripari Technikum, Szakképzőiskola és Kollégium</v>
      </c>
      <c r="F22" t="str">
        <f>IF(KI_Lpu_Fiú_20!F4=0,"-",KI_Lpu_Fiú_20!F4)</f>
        <v>Bács-Kiskun</v>
      </c>
      <c r="I22">
        <f>IF(KI_Lpu_Fiú_20!G4=0,"-",KI_Lpu_Fiú_20!G4)</f>
        <v>72</v>
      </c>
      <c r="J22">
        <f>IF(KI_Lpu_Fiú_20!H4=0,"-",KI_Lpu_Fiú_20!H4)</f>
        <v>74</v>
      </c>
      <c r="K22" s="39">
        <f>IF(KI_Lpu_Fiú_20!I4=0,"-",KI_Lpu_Fiú_20!I4)</f>
        <v>146</v>
      </c>
    </row>
    <row r="23" spans="1:11" ht="13.5" customHeight="1" x14ac:dyDescent="0.4">
      <c r="A23" s="40" t="s">
        <v>15</v>
      </c>
      <c r="B23" t="str">
        <f>IF(KI_Lpu_Fiú_20!B5=0,"-",KI_Lpu_Fiú_20!B5)</f>
        <v>Pasztovszki Richárd</v>
      </c>
      <c r="C23">
        <f>KI_Lpu_Fiú_20!C5</f>
        <v>2007</v>
      </c>
      <c r="D23" t="str">
        <f>KI_Lpu_Fiú_20!D5</f>
        <v>Kecskemét</v>
      </c>
      <c r="E23" t="str">
        <f>KI_Lpu_Fiú_20!E5</f>
        <v>Kecskeméti SZC Gáspár András Technikum</v>
      </c>
      <c r="F23" t="str">
        <f>IF(KI_Lpu_Fiú_20!F5=0,"-",KI_Lpu_Fiú_20!F5)</f>
        <v>Bács-Kiskun</v>
      </c>
      <c r="I23">
        <f>IF(KI_Lpu_Fiú_20!G5=0,"-",KI_Lpu_Fiú_20!G5)</f>
        <v>67</v>
      </c>
      <c r="J23">
        <f>IF(KI_Lpu_Fiú_20!H5=0,"-",KI_Lpu_Fiú_20!H5)</f>
        <v>67</v>
      </c>
      <c r="K23" s="39">
        <f>IF(KI_Lpu_Fiú_20!I5=0,"-",KI_Lpu_Fiú_20!I5)</f>
        <v>134</v>
      </c>
    </row>
    <row r="24" spans="1:11" ht="13.5" customHeight="1" x14ac:dyDescent="0.4">
      <c r="K24" s="39"/>
    </row>
    <row r="25" spans="1:11" ht="13.5" customHeight="1" x14ac:dyDescent="0.4">
      <c r="A25" t="s">
        <v>53</v>
      </c>
      <c r="K25" s="39"/>
    </row>
    <row r="26" spans="1:11" ht="13.5" customHeight="1" x14ac:dyDescent="0.4">
      <c r="A26" s="40"/>
      <c r="B26" t="s">
        <v>100</v>
      </c>
      <c r="K26" s="39"/>
    </row>
    <row r="27" spans="1:11" ht="13.5" customHeight="1" x14ac:dyDescent="0.4">
      <c r="A27" s="40" t="s">
        <v>13</v>
      </c>
      <c r="B27" t="str">
        <f>IF(KI_Lpu_Fiú_20!B3=0,"-",KI_Lpu_Fiú_20!B3)</f>
        <v>Fésűs Fülöp</v>
      </c>
      <c r="C27">
        <f>KI_Lpu_Fiú_20!C3</f>
        <v>2008</v>
      </c>
      <c r="K27" s="39"/>
    </row>
    <row r="28" spans="1:11" ht="13.5" customHeight="1" x14ac:dyDescent="0.4">
      <c r="A28" s="40" t="s">
        <v>14</v>
      </c>
      <c r="B28" t="str">
        <f>IF(KI_Lpu_Fiú_20!B4=0,"-",KI_Lpu_Fiú_20!B4)</f>
        <v>Tóth Tibor</v>
      </c>
      <c r="C28">
        <f>KI_Lpu_Fiú_20!C4</f>
        <v>2007</v>
      </c>
      <c r="K28" s="39"/>
    </row>
    <row r="29" spans="1:11" ht="13.5" customHeight="1" x14ac:dyDescent="0.4">
      <c r="A29" s="40" t="s">
        <v>15</v>
      </c>
      <c r="B29" t="str">
        <f>IF(KI_Lpu_Fiú_20!B5=0,"-",KI_Lpu_Fiú_20!B5)</f>
        <v>Pasztovszki Richárd</v>
      </c>
      <c r="C29">
        <f>KI_Lpu_Fiú_20!C5</f>
        <v>2007</v>
      </c>
      <c r="K29" s="39"/>
    </row>
    <row r="30" spans="1:11" ht="13.5" customHeight="1" x14ac:dyDescent="0.4">
      <c r="A30" s="40"/>
      <c r="K30" s="39"/>
    </row>
    <row r="31" spans="1:11" ht="13.5" customHeight="1" x14ac:dyDescent="0.4">
      <c r="A31" s="51" t="s">
        <v>64</v>
      </c>
      <c r="K31" s="39"/>
    </row>
    <row r="32" spans="1:11" ht="13.5" customHeight="1" x14ac:dyDescent="0.4">
      <c r="A32" s="40" t="s">
        <v>13</v>
      </c>
      <c r="B32" t="str">
        <f>IF('Áik_Zlpu_Fiú_20 '!B3=0,"-",'Áik_Zlpu_Fiú_20 '!B3)</f>
        <v>Kovács Dávid</v>
      </c>
      <c r="C32">
        <f>'Áik_Zlpu_Fiú_20 '!C3</f>
        <v>2013</v>
      </c>
      <c r="D32" t="str">
        <f>'Áik_Zlpu_Fiú_20 '!D3</f>
        <v>Kecskemét</v>
      </c>
      <c r="E32" t="str">
        <f>'Áik_Zlpu_Fiú_20 '!E3</f>
        <v>Kecskeméti Corvin Mátyás Általános Iskola</v>
      </c>
      <c r="F32" t="str">
        <f>IF('Áik_Zlpu_Fiú_20 '!F3=0,"-",'Áik_Zlpu_Fiú_20 '!F3)</f>
        <v>Bács-Kiskun</v>
      </c>
      <c r="I32">
        <f>IF('Áik_Zlpu_Fiú_20 '!G3=0,"-",'Áik_Zlpu_Fiú_20 '!G3)</f>
        <v>83</v>
      </c>
      <c r="J32">
        <f>IF('Áik_Zlpu_Fiú_20 '!H3=0,"-",'Áik_Zlpu_Fiú_20 '!H3)</f>
        <v>84</v>
      </c>
      <c r="K32" s="39">
        <f>IF('Áik_Zlpu_Fiú_20 '!I3=0,"-",'Áik_Zlpu_Fiú_20 '!I3)</f>
        <v>167</v>
      </c>
    </row>
    <row r="33" spans="1:11" ht="13.5" customHeight="1" x14ac:dyDescent="0.4">
      <c r="A33" s="40" t="s">
        <v>14</v>
      </c>
      <c r="B33" t="str">
        <f>IF('Áik_Zlpu_Fiú_20 '!B4=0,"-",'Áik_Zlpu_Fiú_20 '!B4)</f>
        <v>Fajth Benedek</v>
      </c>
      <c r="C33">
        <f>'Áik_Zlpu_Fiú_20 '!C4</f>
        <v>2011</v>
      </c>
      <c r="D33" t="str">
        <f>'Áik_Zlpu_Fiú_20 '!D4</f>
        <v>Kecskemét</v>
      </c>
      <c r="E33" t="str">
        <f>'Áik_Zlpu_Fiú_20 '!E4</f>
        <v>Kecskeméti Piarista Általános Iskola és Gimnázium</v>
      </c>
      <c r="F33" t="str">
        <f>IF('Áik_Zlpu_Fiú_20 '!F4=0,"-",'Áik_Zlpu_Fiú_20 '!F4)</f>
        <v>Bács-Kiskun</v>
      </c>
      <c r="I33">
        <f>IF('Áik_Zlpu_Fiú_20 '!G4=0,"-",'Áik_Zlpu_Fiú_20 '!G4)</f>
        <v>80</v>
      </c>
      <c r="J33">
        <f>IF('Áik_Zlpu_Fiú_20 '!H4=0,"-",'Áik_Zlpu_Fiú_20 '!H4)</f>
        <v>80</v>
      </c>
      <c r="K33" s="39">
        <f>IF('Áik_Zlpu_Fiú_20 '!I4=0,"-",'Áik_Zlpu_Fiú_20 '!I4)</f>
        <v>160</v>
      </c>
    </row>
    <row r="34" spans="1:11" ht="13.5" customHeight="1" x14ac:dyDescent="0.4">
      <c r="A34" s="40" t="s">
        <v>15</v>
      </c>
      <c r="B34" t="str">
        <f>IF('Áik_Zlpu_Fiú_20 '!B5=0,"-",'Áik_Zlpu_Fiú_20 '!B5)</f>
        <v>Vég Szabolcs Péter</v>
      </c>
      <c r="C34">
        <f>'Áik_Zlpu_Fiú_20 '!C5</f>
        <v>2012</v>
      </c>
      <c r="D34" t="str">
        <f>'Áik_Zlpu_Fiú_20 '!D5</f>
        <v>Kecskemét</v>
      </c>
      <c r="E34" t="str">
        <f>'Áik_Zlpu_Fiú_20 '!E5</f>
        <v>Kecskeméti Corvin Mátyás Általános Iskola</v>
      </c>
      <c r="F34" t="str">
        <f>IF('Áik_Zlpu_Fiú_20 '!F5=0,"-",'Áik_Zlpu_Fiú_20 '!F5)</f>
        <v>Bács-Kiskun</v>
      </c>
      <c r="I34">
        <f>IF('Áik_Zlpu_Fiú_20 '!G5=0,"-",'Áik_Zlpu_Fiú_20 '!G5)</f>
        <v>72</v>
      </c>
      <c r="J34">
        <f>IF('Áik_Zlpu_Fiú_20 '!H5=0,"-",'Áik_Zlpu_Fiú_20 '!H5)</f>
        <v>80</v>
      </c>
      <c r="K34" s="39">
        <f>IF('Áik_Zlpu_Fiú_20 '!I5=0,"-",'Áik_Zlpu_Fiú_20 '!I5)</f>
        <v>152</v>
      </c>
    </row>
    <row r="35" spans="1:11" ht="13.5" customHeight="1" x14ac:dyDescent="0.4">
      <c r="A35" s="40"/>
      <c r="K35" s="39"/>
    </row>
    <row r="36" spans="1:11" ht="13.5" customHeight="1" x14ac:dyDescent="0.4">
      <c r="A36" s="51" t="s">
        <v>68</v>
      </c>
      <c r="K36" s="39"/>
    </row>
    <row r="37" spans="1:11" ht="13.5" customHeight="1" x14ac:dyDescent="0.4">
      <c r="A37" s="40"/>
      <c r="B37" t="s">
        <v>100</v>
      </c>
      <c r="K37" s="39"/>
    </row>
    <row r="38" spans="1:11" ht="13.5" customHeight="1" x14ac:dyDescent="0.4">
      <c r="A38" s="40" t="s">
        <v>13</v>
      </c>
      <c r="B38" t="str">
        <f>IF('Áik_Zlpu_Fiú_20 '!B3=0,"-",'Áik_Zlpu_Fiú_20 '!B3)</f>
        <v>Kovács Dávid</v>
      </c>
      <c r="C38">
        <f>'Áik_Zlpu_Fiú_20 '!C3</f>
        <v>2013</v>
      </c>
      <c r="K38" s="39"/>
    </row>
    <row r="39" spans="1:11" ht="13.5" customHeight="1" x14ac:dyDescent="0.4">
      <c r="A39" s="40" t="s">
        <v>14</v>
      </c>
      <c r="B39" t="str">
        <f>IF('Áik_Zlpu_Fiú_20 '!B4=0,"-",'Áik_Zlpu_Fiú_20 '!B4)</f>
        <v>Fajth Benedek</v>
      </c>
      <c r="C39">
        <f>'Áik_Zlpu_Fiú_20 '!C4</f>
        <v>2011</v>
      </c>
      <c r="K39" s="39"/>
    </row>
    <row r="40" spans="1:11" ht="13.5" customHeight="1" x14ac:dyDescent="0.4">
      <c r="A40" s="40" t="s">
        <v>15</v>
      </c>
      <c r="B40" t="str">
        <f>IF('Áik_Zlpu_Fiú_20 '!B5=0,"-",'Áik_Zlpu_Fiú_20 '!B5)</f>
        <v>Vég Szabolcs Péter</v>
      </c>
      <c r="C40">
        <f>'Áik_Zlpu_Fiú_20 '!C5</f>
        <v>2012</v>
      </c>
      <c r="K40" s="39"/>
    </row>
    <row r="41" spans="1:11" ht="13.5" customHeight="1" x14ac:dyDescent="0.4">
      <c r="A41" s="40"/>
      <c r="K41" s="39"/>
    </row>
    <row r="42" spans="1:11" ht="13.5" customHeight="1" x14ac:dyDescent="0.4">
      <c r="A42" s="51" t="s">
        <v>69</v>
      </c>
      <c r="K42" s="39"/>
    </row>
    <row r="43" spans="1:11" ht="13.5" customHeight="1" x14ac:dyDescent="0.4">
      <c r="A43" s="40" t="s">
        <v>13</v>
      </c>
      <c r="B43" t="str">
        <f>IF('KI_Zlpu_Fiú_20 '!B3=0,"-",'KI_Zlpu_Fiú_20 '!B3)</f>
        <v>Tóth László Barnabás</v>
      </c>
      <c r="C43" t="str">
        <f>'KI_Zlpu_Fiú_20 '!C3</f>
        <v xml:space="preserve">2007.09.20 </v>
      </c>
      <c r="D43" t="str">
        <f>'KI_Zlpu_Fiú_20 '!D3</f>
        <v>Hatvan</v>
      </c>
      <c r="E43" t="str">
        <f>'KI_Zlpu_Fiú_20 '!E3</f>
        <v>Vak Bottyán János Katolikus Műszaki és Közgazdasági Technikum, Gimnázium és Kollégium</v>
      </c>
      <c r="F43" t="str">
        <f>IF('KI_Zlpu_Fiú_20 '!F3=0,"-",'KI_Zlpu_Fiú_20 '!F3)</f>
        <v>Heves</v>
      </c>
      <c r="I43">
        <f>IF('KI_Zlpu_Fiú_20 '!G3=0,"-",'KI_Zlpu_Fiú_20 '!G3)</f>
        <v>93</v>
      </c>
      <c r="J43">
        <f>IF('KI_Zlpu_Fiú_20 '!H3=0,"-",'KI_Zlpu_Fiú_20 '!H3)</f>
        <v>91</v>
      </c>
      <c r="K43" s="39">
        <f>IF('KI_Zlpu_Fiú_20 '!I3=0,"-",'KI_Zlpu_Fiú_20 '!I3)</f>
        <v>184</v>
      </c>
    </row>
    <row r="44" spans="1:11" ht="13.5" customHeight="1" x14ac:dyDescent="0.4">
      <c r="A44" s="40" t="s">
        <v>14</v>
      </c>
      <c r="B44" t="str">
        <f>IF('KI_Zlpu_Fiú_20 '!B4=0,"-",'KI_Zlpu_Fiú_20 '!B4)</f>
        <v>Behringer Christopher</v>
      </c>
      <c r="C44">
        <f>'KI_Zlpu_Fiú_20 '!C4</f>
        <v>2008</v>
      </c>
      <c r="D44" t="str">
        <f>'KI_Zlpu_Fiú_20 '!D4</f>
        <v>Budapest</v>
      </c>
      <c r="E44" t="str">
        <f>'KI_Zlpu_Fiú_20 '!E4</f>
        <v>Budapesti Egyetemi Katolikus Gimnázium és Kollégium</v>
      </c>
      <c r="F44" t="str">
        <f>IF('KI_Zlpu_Fiú_20 '!F4=0,"-",'KI_Zlpu_Fiú_20 '!F4)</f>
        <v>Budapest</v>
      </c>
      <c r="I44">
        <f>IF('KI_Zlpu_Fiú_20 '!G4=0,"-",'KI_Zlpu_Fiú_20 '!G4)</f>
        <v>76</v>
      </c>
      <c r="J44">
        <f>IF('KI_Zlpu_Fiú_20 '!H4=0,"-",'KI_Zlpu_Fiú_20 '!H4)</f>
        <v>76</v>
      </c>
      <c r="K44" s="39">
        <f>IF('KI_Zlpu_Fiú_20 '!I4=0,"-",'KI_Zlpu_Fiú_20 '!I4)</f>
        <v>152</v>
      </c>
    </row>
    <row r="45" spans="1:11" ht="13.5" customHeight="1" x14ac:dyDescent="0.4">
      <c r="A45" s="40" t="s">
        <v>15</v>
      </c>
      <c r="B45" t="str">
        <f>IF('KI_Zlpu_Fiú_20 '!B5=0,"-",'KI_Zlpu_Fiú_20 '!B5)</f>
        <v>Hábel Barna</v>
      </c>
      <c r="C45">
        <f>'KI_Zlpu_Fiú_20 '!C5</f>
        <v>2008</v>
      </c>
      <c r="D45" t="str">
        <f>'KI_Zlpu_Fiú_20 '!D5</f>
        <v>Budapest</v>
      </c>
      <c r="E45" t="str">
        <f>'KI_Zlpu_Fiú_20 '!E5</f>
        <v xml:space="preserve">Gundel Károly Vendéglátó és Turisztikai Technikum </v>
      </c>
      <c r="F45" t="str">
        <f>IF('KI_Zlpu_Fiú_20 '!F5=0,"-",'KI_Zlpu_Fiú_20 '!F5)</f>
        <v>Budapest1</v>
      </c>
      <c r="I45">
        <f>IF('KI_Zlpu_Fiú_20 '!G5=0,"-",'KI_Zlpu_Fiú_20 '!G5)</f>
        <v>94</v>
      </c>
      <c r="J45">
        <f>IF('KI_Zlpu_Fiú_20 '!H5=0,"-",'KI_Zlpu_Fiú_20 '!H5)</f>
        <v>92</v>
      </c>
      <c r="K45" s="39">
        <f>IF('KI_Zlpu_Fiú_20 '!I5=0,"-",'KI_Zlpu_Fiú_20 '!I5)</f>
        <v>186</v>
      </c>
    </row>
    <row r="46" spans="1:11" ht="13.5" customHeight="1" x14ac:dyDescent="0.4">
      <c r="A46" s="40"/>
      <c r="K46" s="39"/>
    </row>
    <row r="47" spans="1:11" ht="13.5" customHeight="1" x14ac:dyDescent="0.4">
      <c r="A47" s="51" t="s">
        <v>70</v>
      </c>
      <c r="K47" s="39"/>
    </row>
    <row r="48" spans="1:11" ht="13.5" customHeight="1" x14ac:dyDescent="0.4">
      <c r="A48" s="40"/>
      <c r="B48" t="s">
        <v>100</v>
      </c>
      <c r="K48" s="39"/>
    </row>
    <row r="49" spans="1:11" ht="13.5" customHeight="1" x14ac:dyDescent="0.4">
      <c r="A49" s="40" t="s">
        <v>13</v>
      </c>
      <c r="B49" t="str">
        <f>IF('KI_Zlpu_Fiú_20 '!B3=0,"-",'KI_Zlpu_Fiú_20 '!B3)</f>
        <v>Tóth László Barnabás</v>
      </c>
      <c r="C49" t="str">
        <f>'KI_Zlpu_Fiú_20 '!C3</f>
        <v xml:space="preserve">2007.09.20 </v>
      </c>
      <c r="K49" s="39"/>
    </row>
    <row r="50" spans="1:11" ht="13.5" customHeight="1" x14ac:dyDescent="0.4">
      <c r="A50" s="40" t="s">
        <v>14</v>
      </c>
      <c r="B50" t="str">
        <f>IF('KI_Zlpu_Fiú_20 '!B4=0,"-",'KI_Zlpu_Fiú_20 '!B4)</f>
        <v>Behringer Christopher</v>
      </c>
      <c r="C50">
        <f>'KI_Zlpu_Fiú_20 '!C4</f>
        <v>2008</v>
      </c>
      <c r="K50" s="39"/>
    </row>
    <row r="51" spans="1:11" ht="13.5" customHeight="1" x14ac:dyDescent="0.4">
      <c r="A51" s="40" t="s">
        <v>15</v>
      </c>
      <c r="B51" t="str">
        <f>IF('KI_Zlpu_Fiú_20 '!B5=0,"-",'KI_Zlpu_Fiú_20 '!B5)</f>
        <v>Hábel Barna</v>
      </c>
      <c r="C51">
        <f>'KI_Zlpu_Fiú_20 '!C5</f>
        <v>2008</v>
      </c>
      <c r="K51" s="39"/>
    </row>
    <row r="52" spans="1:11" ht="13.5" customHeight="1" x14ac:dyDescent="0.4">
      <c r="A52" s="40"/>
      <c r="K52" s="39"/>
    </row>
    <row r="53" spans="1:11" ht="13.5" customHeight="1" x14ac:dyDescent="0.4">
      <c r="A53" s="51" t="s">
        <v>20</v>
      </c>
      <c r="K53" s="39"/>
    </row>
    <row r="54" spans="1:11" ht="13.5" customHeight="1" x14ac:dyDescent="0.4">
      <c r="A54" s="40" t="s">
        <v>13</v>
      </c>
      <c r="B54" t="str">
        <f>IF(Áik_Lpu_Leány_20!B3=0,"-",Áik_Lpu_Leány_20!B3)</f>
        <v>Kopó Anna</v>
      </c>
      <c r="C54">
        <f>Áik_Lpu_Leány_20!C3</f>
        <v>2012</v>
      </c>
      <c r="D54" t="str">
        <f>Áik_Lpu_Leány_20!D3</f>
        <v>Dunapataj</v>
      </c>
      <c r="E54" t="str">
        <f>Áik_Lpu_Leány_20!E3</f>
        <v>Dunapataji Kodály Zoltán Általános Iskola és Alapfokú Művészeti Iskola</v>
      </c>
      <c r="F54" t="str">
        <f>IF(Áik_Lpu_Leány_20!F3=0,"-",Áik_Lpu_Leány_20!F3)</f>
        <v>Bács-Kiskun</v>
      </c>
      <c r="I54">
        <f>IF(Áik_Lpu_Leány_20!G3=0,"-",Áik_Lpu_Leány_20!G3)</f>
        <v>71</v>
      </c>
      <c r="J54">
        <f>IF(Áik_Lpu_Leány_20!H3=0,"-",Áik_Lpu_Leány_20!H3)</f>
        <v>64</v>
      </c>
      <c r="K54" s="39">
        <f>IF(Áik_Lpu_Leány_20!I3=0,"-",Áik_Lpu_Leány_20!I3)</f>
        <v>135</v>
      </c>
    </row>
    <row r="55" spans="1:11" ht="13.5" customHeight="1" x14ac:dyDescent="0.4">
      <c r="A55" s="40" t="s">
        <v>14</v>
      </c>
      <c r="B55" t="str">
        <f>IF(Áik_Lpu_Leány_20!B4=0,"-",Áik_Lpu_Leány_20!B4)</f>
        <v>Bagó Kinga</v>
      </c>
      <c r="C55">
        <f>Áik_Lpu_Leány_20!C4</f>
        <v>2011</v>
      </c>
      <c r="D55" t="str">
        <f>Áik_Lpu_Leány_20!D4</f>
        <v>Kalocsa</v>
      </c>
      <c r="E55" t="str">
        <f>Áik_Lpu_Leány_20!E4</f>
        <v>Kalocsai Eperföldi Sportiskolai Általános Iskola</v>
      </c>
      <c r="F55" t="str">
        <f>IF(Áik_Lpu_Leány_20!F4=0,"-",Áik_Lpu_Leány_20!F4)</f>
        <v>Bács-Kiskun</v>
      </c>
      <c r="I55">
        <f>IF(Áik_Lpu_Leány_20!G4=0,"-",Áik_Lpu_Leány_20!G4)</f>
        <v>43</v>
      </c>
      <c r="J55">
        <f>IF(Áik_Lpu_Leány_20!H4=0,"-",Áik_Lpu_Leány_20!H4)</f>
        <v>46</v>
      </c>
      <c r="K55" s="39">
        <f>IF(Áik_Lpu_Leány_20!I4=0,"-",Áik_Lpu_Leány_20!I4)</f>
        <v>89</v>
      </c>
    </row>
    <row r="56" spans="1:11" ht="13.5" customHeight="1" x14ac:dyDescent="0.4">
      <c r="A56" s="40" t="s">
        <v>15</v>
      </c>
      <c r="B56" t="str">
        <f>IF(Áik_Lpu_Leány_20!B5=0,"-",Áik_Lpu_Leány_20!B5)</f>
        <v>Kerekes Lili</v>
      </c>
      <c r="C56">
        <f>Áik_Lpu_Leány_20!C5</f>
        <v>2011</v>
      </c>
      <c r="D56" t="str">
        <f>Áik_Lpu_Leány_20!D5</f>
        <v>Miskolc</v>
      </c>
      <c r="E56" t="str">
        <f>Áik_Lpu_Leány_20!E5</f>
        <v>Kistokaji általános iskola</v>
      </c>
      <c r="F56" t="str">
        <f>IF(Áik_Lpu_Leány_20!F5=0,"-",Áik_Lpu_Leány_20!F5)</f>
        <v>BAZ</v>
      </c>
      <c r="I56">
        <f>IF(Áik_Lpu_Leány_20!G5=0,"-",Áik_Lpu_Leány_20!G5)</f>
        <v>60</v>
      </c>
      <c r="J56">
        <f>IF(Áik_Lpu_Leány_20!H5=0,"-",Áik_Lpu_Leány_20!H5)</f>
        <v>73</v>
      </c>
      <c r="K56" s="39">
        <f>IF(Áik_Lpu_Leány_20!I5=0,"-",Áik_Lpu_Leány_20!I5)</f>
        <v>133</v>
      </c>
    </row>
    <row r="57" spans="1:11" ht="13.5" customHeight="1" x14ac:dyDescent="0.4">
      <c r="A57" s="40"/>
      <c r="K57" s="39"/>
    </row>
    <row r="58" spans="1:11" ht="13.5" customHeight="1" x14ac:dyDescent="0.4">
      <c r="A58" t="s">
        <v>54</v>
      </c>
      <c r="K58" s="39"/>
    </row>
    <row r="59" spans="1:11" ht="13.5" customHeight="1" x14ac:dyDescent="0.4">
      <c r="A59" s="40"/>
      <c r="B59" t="s">
        <v>100</v>
      </c>
      <c r="K59" s="39"/>
    </row>
    <row r="60" spans="1:11" ht="13.5" customHeight="1" x14ac:dyDescent="0.4">
      <c r="A60" s="40" t="s">
        <v>13</v>
      </c>
      <c r="B60" t="s">
        <v>16</v>
      </c>
      <c r="C60" t="s">
        <v>16</v>
      </c>
      <c r="K60" s="39"/>
    </row>
    <row r="61" spans="1:11" ht="13.5" customHeight="1" x14ac:dyDescent="0.4">
      <c r="A61" s="40" t="s">
        <v>14</v>
      </c>
      <c r="B61" t="s">
        <v>16</v>
      </c>
      <c r="C61" t="s">
        <v>16</v>
      </c>
      <c r="K61" s="39"/>
    </row>
    <row r="62" spans="1:11" ht="13.5" customHeight="1" x14ac:dyDescent="0.4">
      <c r="A62" s="40" t="s">
        <v>15</v>
      </c>
      <c r="B62" t="str">
        <f>IF(Áik_Lpu_Leány_20!B5=0,"-",Áik_Lpu_Leány_20!B5)</f>
        <v>Kerekes Lili</v>
      </c>
      <c r="C62">
        <f>Áik_Lpu_Leány_20!C5</f>
        <v>2011</v>
      </c>
      <c r="K62" s="39"/>
    </row>
    <row r="63" spans="1:11" ht="13.5" customHeight="1" x14ac:dyDescent="0.4">
      <c r="K63" s="39"/>
    </row>
    <row r="64" spans="1:11" ht="13.5" customHeight="1" x14ac:dyDescent="0.4">
      <c r="A64" t="s">
        <v>21</v>
      </c>
      <c r="K64" s="39"/>
    </row>
    <row r="65" spans="1:11" ht="13.5" customHeight="1" x14ac:dyDescent="0.4">
      <c r="A65" s="40" t="s">
        <v>13</v>
      </c>
      <c r="B65" t="str">
        <f>IF(KI_Lpu_Leány_20!B3=0,"-",KI_Lpu_Leány_20!B3)</f>
        <v>Kenyeres Nóra</v>
      </c>
      <c r="C65">
        <f>KI_Lpu_Leány_20!C3</f>
        <v>2007</v>
      </c>
      <c r="D65" t="str">
        <f>KI_Lpu_Leány_20!D3</f>
        <v>Tiszakécske</v>
      </c>
      <c r="E65" t="str">
        <f>KI_Lpu_Leány_20!E3</f>
        <v>Tiszakécskei Móricz Zsigmond Általános Iskola és Gimnázium</v>
      </c>
      <c r="F65" t="str">
        <f>IF(KI_Lpu_Leány_20!F3=0,"-",KI_Lpu_Leány_20!F3)</f>
        <v>Bács-Kiskun</v>
      </c>
      <c r="I65">
        <f>IF(KI_Lpu_Leány_20!G3=0,"-",KI_Lpu_Leány_20!G3)</f>
        <v>68</v>
      </c>
      <c r="J65">
        <f>IF(KI_Lpu_Leány_20!H3=0,"-",KI_Lpu_Leány_20!H3)</f>
        <v>56</v>
      </c>
      <c r="K65" s="39">
        <f>IF(KI_Lpu_Leány_20!I3=0,"-",KI_Lpu_Leány_20!I3)</f>
        <v>124</v>
      </c>
    </row>
    <row r="66" spans="1:11" ht="13.5" customHeight="1" x14ac:dyDescent="0.4">
      <c r="A66" s="40" t="s">
        <v>14</v>
      </c>
      <c r="B66" t="str">
        <f>IF(KI_Lpu_Leány_20!B4=0,"-",KI_Lpu_Leány_20!B4)</f>
        <v>Felker Melinda</v>
      </c>
      <c r="C66">
        <f>KI_Lpu_Leány_20!C4</f>
        <v>2007</v>
      </c>
      <c r="D66" t="str">
        <f>KI_Lpu_Leány_20!D4</f>
        <v>Tiszakécske</v>
      </c>
      <c r="E66" t="str">
        <f>KI_Lpu_Leány_20!E4</f>
        <v>Tiszakécskei Móricz Zsigmond Általános Iskola és Gimnázium</v>
      </c>
      <c r="F66" t="str">
        <f>IF(KI_Lpu_Leány_20!F4=0,"-",KI_Lpu_Leány_20!F4)</f>
        <v>Bács-Kiskun</v>
      </c>
      <c r="I66">
        <f>IF(KI_Lpu_Leány_20!G4=0,"-",KI_Lpu_Leány_20!G4)</f>
        <v>55</v>
      </c>
      <c r="J66">
        <f>IF(KI_Lpu_Leány_20!H4=0,"-",KI_Lpu_Leány_20!H4)</f>
        <v>66</v>
      </c>
      <c r="K66" s="39">
        <f>IF(KI_Lpu_Leány_20!I4=0,"-",KI_Lpu_Leány_20!I4)</f>
        <v>121</v>
      </c>
    </row>
    <row r="67" spans="1:11" ht="13.5" customHeight="1" x14ac:dyDescent="0.4">
      <c r="A67" s="40" t="s">
        <v>15</v>
      </c>
      <c r="B67" t="str">
        <f>IF(KI_Lpu_Leány_20!B5=0,"-",KI_Lpu_Leány_20!B5)</f>
        <v>Kovács Boglárka</v>
      </c>
      <c r="C67">
        <f>KI_Lpu_Leány_20!C5</f>
        <v>2007</v>
      </c>
      <c r="D67" t="str">
        <f>KI_Lpu_Leány_20!D5</f>
        <v>Kecskemét</v>
      </c>
      <c r="E67" t="str">
        <f>KI_Lpu_Leány_20!E5</f>
        <v>Kecskeméti SZC Gáspár András Technikum</v>
      </c>
      <c r="F67" t="str">
        <f>IF(KI_Lpu_Leány_20!F5=0,"-",KI_Lpu_Leány_20!F5)</f>
        <v>Bács-Kiskun</v>
      </c>
      <c r="I67">
        <f>IF(KI_Lpu_Leány_20!G5=0,"-",KI_Lpu_Leány_20!G5)</f>
        <v>56</v>
      </c>
      <c r="J67">
        <f>IF(KI_Lpu_Leány_20!H5=0,"-",KI_Lpu_Leány_20!H5)</f>
        <v>61</v>
      </c>
      <c r="K67" s="39">
        <f>IF(KI_Lpu_Leány_20!I5=0,"-",KI_Lpu_Leány_20!I5)</f>
        <v>117</v>
      </c>
    </row>
    <row r="68" spans="1:11" ht="13.5" customHeight="1" x14ac:dyDescent="0.4">
      <c r="K68" s="39"/>
    </row>
    <row r="69" spans="1:11" ht="13.5" customHeight="1" x14ac:dyDescent="0.4">
      <c r="A69" t="s">
        <v>55</v>
      </c>
      <c r="K69" s="39"/>
    </row>
    <row r="70" spans="1:11" ht="13.5" customHeight="1" x14ac:dyDescent="0.4">
      <c r="A70" s="40"/>
      <c r="B70" t="s">
        <v>100</v>
      </c>
      <c r="K70" s="39"/>
    </row>
    <row r="71" spans="1:11" ht="13.5" customHeight="1" x14ac:dyDescent="0.4">
      <c r="A71" s="40" t="s">
        <v>13</v>
      </c>
      <c r="B71" t="str">
        <f>IF(KI_Lpu_Leány_20!B3=0,"-",KI_Lpu_Leány_20!B3)</f>
        <v>Kenyeres Nóra</v>
      </c>
      <c r="C71">
        <f>KI_Lpu_Leány_20!C3</f>
        <v>2007</v>
      </c>
      <c r="K71" s="39"/>
    </row>
    <row r="72" spans="1:11" ht="13.5" customHeight="1" x14ac:dyDescent="0.4">
      <c r="A72" s="40" t="s">
        <v>14</v>
      </c>
      <c r="B72" t="str">
        <f>IF(KI_Lpu_Leány_20!B4=0,"-",KI_Lpu_Leány_20!B4)</f>
        <v>Felker Melinda</v>
      </c>
      <c r="C72">
        <f>KI_Lpu_Leány_20!C4</f>
        <v>2007</v>
      </c>
      <c r="K72" s="39"/>
    </row>
    <row r="73" spans="1:11" ht="13.5" customHeight="1" x14ac:dyDescent="0.4">
      <c r="A73" s="40" t="s">
        <v>15</v>
      </c>
      <c r="B73" t="str">
        <f>IF(KI_Lpu_Leány_20!B5=0,"-",KI_Lpu_Leány_20!B5)</f>
        <v>Kovács Boglárka</v>
      </c>
      <c r="C73">
        <f>KI_Lpu_Leány_20!C5</f>
        <v>2007</v>
      </c>
      <c r="K73" s="39"/>
    </row>
    <row r="74" spans="1:11" ht="13.5" customHeight="1" x14ac:dyDescent="0.4">
      <c r="K74" s="39"/>
    </row>
    <row r="75" spans="1:11" ht="13.5" customHeight="1" x14ac:dyDescent="0.4">
      <c r="A75" t="s">
        <v>66</v>
      </c>
      <c r="K75" s="39"/>
    </row>
    <row r="76" spans="1:11" ht="13.5" customHeight="1" x14ac:dyDescent="0.4">
      <c r="A76" s="40" t="s">
        <v>13</v>
      </c>
      <c r="B76" t="str">
        <f>IF(Áik_Zlpu_Leány_20!B3=0,"-",Áik_Zlpu_Leány_20!B3)</f>
        <v>Böndicz Emília</v>
      </c>
      <c r="C76">
        <f>Áik_Zlpu_Leány_20!C3</f>
        <v>2011</v>
      </c>
      <c r="D76" t="str">
        <f>Áik_Zlpu_Leány_20!D3</f>
        <v>Pécs</v>
      </c>
      <c r="E76" t="str">
        <f>Áik_Zlpu_Leány_20!E3</f>
        <v>Pécsi Janus Pannonius Gimnázium</v>
      </c>
      <c r="F76" t="str">
        <f>IF(Áik_Zlpu_Leány_20!F3=0,"-",Áik_Zlpu_Leány_20!F3)</f>
        <v>Baranya</v>
      </c>
      <c r="I76">
        <f>IF(Áik_Zlpu_Leány_20!G3=0,"-",Áik_Zlpu_Leány_20!G3)</f>
        <v>98</v>
      </c>
      <c r="J76">
        <f>IF(Áik_Zlpu_Leány_20!H3=0,"-",Áik_Zlpu_Leány_20!H3)</f>
        <v>96</v>
      </c>
      <c r="K76" s="39">
        <f>IF(Áik_Zlpu_Leány_20!I3=0,"-",Áik_Zlpu_Leány_20!I3)</f>
        <v>194</v>
      </c>
    </row>
    <row r="77" spans="1:11" ht="13.5" customHeight="1" x14ac:dyDescent="0.4">
      <c r="A77" s="40" t="s">
        <v>14</v>
      </c>
      <c r="B77" t="str">
        <f>IF(Áik_Zlpu_Leány_20!B4=0,"-",Áik_Zlpu_Leány_20!B4)</f>
        <v>Várkonyi Emma Róza</v>
      </c>
      <c r="C77">
        <f>Áik_Zlpu_Leány_20!C4</f>
        <v>2010</v>
      </c>
      <c r="D77" t="str">
        <f>Áik_Zlpu_Leány_20!D4</f>
        <v>Pécs</v>
      </c>
      <c r="E77" t="str">
        <f>Áik_Zlpu_Leány_20!E4</f>
        <v>Refi</v>
      </c>
      <c r="F77" t="str">
        <f>IF(Áik_Zlpu_Leány_20!F4=0,"-",Áik_Zlpu_Leány_20!F4)</f>
        <v>Baranya</v>
      </c>
      <c r="I77">
        <f>IF(Áik_Zlpu_Leány_20!G4=0,"-",Áik_Zlpu_Leány_20!G4)</f>
        <v>98</v>
      </c>
      <c r="J77">
        <f>IF(Áik_Zlpu_Leány_20!H4=0,"-",Áik_Zlpu_Leány_20!H4)</f>
        <v>94</v>
      </c>
      <c r="K77" s="39">
        <f>IF(Áik_Zlpu_Leány_20!I4=0,"-",Áik_Zlpu_Leány_20!I4)</f>
        <v>192</v>
      </c>
    </row>
    <row r="78" spans="1:11" ht="13.5" customHeight="1" x14ac:dyDescent="0.4">
      <c r="A78" s="40" t="s">
        <v>15</v>
      </c>
      <c r="B78" t="str">
        <f>IF(Áik_Zlpu_Leány_20!B5=0,"-",Áik_Zlpu_Leány_20!B5)</f>
        <v>Friedrich Aliz</v>
      </c>
      <c r="C78">
        <f>Áik_Zlpu_Leány_20!C5</f>
        <v>2011</v>
      </c>
      <c r="D78" t="str">
        <f>Áik_Zlpu_Leány_20!D5</f>
        <v>Pécs</v>
      </c>
      <c r="E78" t="str">
        <f>Áik_Zlpu_Leány_20!E5</f>
        <v>Kodály</v>
      </c>
      <c r="F78" t="str">
        <f>IF(Áik_Zlpu_Leány_20!F5=0,"-",Áik_Zlpu_Leány_20!F5)</f>
        <v>Baranya</v>
      </c>
      <c r="I78">
        <f>IF(Áik_Zlpu_Leány_20!G5=0,"-",Áik_Zlpu_Leány_20!G5)</f>
        <v>96</v>
      </c>
      <c r="J78">
        <f>IF(Áik_Zlpu_Leány_20!H5=0,"-",Áik_Zlpu_Leány_20!H5)</f>
        <v>96</v>
      </c>
      <c r="K78" s="39">
        <f>IF(Áik_Zlpu_Leány_20!I5=0,"-",Áik_Zlpu_Leány_20!I5)</f>
        <v>192</v>
      </c>
    </row>
    <row r="79" spans="1:11" ht="13.5" customHeight="1" x14ac:dyDescent="0.4">
      <c r="K79" s="39"/>
    </row>
    <row r="80" spans="1:11" ht="13.5" customHeight="1" x14ac:dyDescent="0.4">
      <c r="A80" t="s">
        <v>71</v>
      </c>
      <c r="K80" s="39"/>
    </row>
    <row r="81" spans="1:11" ht="13.5" customHeight="1" x14ac:dyDescent="0.4">
      <c r="B81" t="s">
        <v>100</v>
      </c>
      <c r="K81" s="39"/>
    </row>
    <row r="82" spans="1:11" ht="13.5" customHeight="1" x14ac:dyDescent="0.4">
      <c r="A82" s="40" t="s">
        <v>13</v>
      </c>
      <c r="B82" t="str">
        <f>IF(Áik_Zlpu_Leány_20!B3=0,"-",Áik_Zlpu_Leány_20!B3)</f>
        <v>Böndicz Emília</v>
      </c>
      <c r="C82">
        <f>Áik_Zlpu_Leány_20!C3</f>
        <v>2011</v>
      </c>
      <c r="K82" s="39"/>
    </row>
    <row r="83" spans="1:11" ht="13.5" customHeight="1" x14ac:dyDescent="0.4">
      <c r="A83" s="40" t="s">
        <v>14</v>
      </c>
      <c r="B83" t="str">
        <f>IF(Áik_Zlpu_Leány_20!B4=0,"-",Áik_Zlpu_Leány_20!B4)</f>
        <v>Várkonyi Emma Róza</v>
      </c>
      <c r="C83">
        <f>Áik_Zlpu_Leány_20!C4</f>
        <v>2010</v>
      </c>
      <c r="K83" s="39"/>
    </row>
    <row r="84" spans="1:11" ht="13.5" customHeight="1" x14ac:dyDescent="0.4">
      <c r="A84" s="40" t="s">
        <v>15</v>
      </c>
      <c r="B84" t="str">
        <f>IF(Áik_Zlpu_Leány_20!B5=0,"-",Áik_Zlpu_Leány_20!B5)</f>
        <v>Friedrich Aliz</v>
      </c>
      <c r="C84">
        <f>Áik_Zlpu_Leány_20!C5</f>
        <v>2011</v>
      </c>
      <c r="K84" s="39"/>
    </row>
    <row r="85" spans="1:11" ht="13.5" customHeight="1" x14ac:dyDescent="0.4">
      <c r="K85" s="39"/>
    </row>
    <row r="86" spans="1:11" ht="13.5" customHeight="1" x14ac:dyDescent="0.4">
      <c r="A86" t="s">
        <v>67</v>
      </c>
      <c r="K86" s="39"/>
    </row>
    <row r="87" spans="1:11" ht="13.5" customHeight="1" x14ac:dyDescent="0.4">
      <c r="A87" s="40" t="s">
        <v>13</v>
      </c>
      <c r="B87" t="str">
        <f>IF('KI_Zlpu_Leány_20 '!B3=0,"-",'KI_Zlpu_Leány_20 '!B3)</f>
        <v>Bartók Abigél</v>
      </c>
      <c r="C87">
        <f>'KI_Zlpu_Leány_20 '!C3</f>
        <v>2009</v>
      </c>
      <c r="D87" t="str">
        <f>'KI_Zlpu_Leány_20 '!D3</f>
        <v>Szolnok</v>
      </c>
      <c r="E87" t="str">
        <f>'KI_Zlpu_Leány_20 '!E3</f>
        <v>Szolnoki SZC Pálfy-Vízügyi Technikum</v>
      </c>
      <c r="F87" t="str">
        <f>IF('KI_Zlpu_Leány_20 '!F3=0,"-",'KI_Zlpu_Leány_20 '!F3)</f>
        <v>J-N-Sz vármegye</v>
      </c>
      <c r="I87">
        <f>IF('KI_Zlpu_Leány_20 '!G3=0,"-",'KI_Zlpu_Leány_20 '!G3)</f>
        <v>69</v>
      </c>
      <c r="J87">
        <f>IF('KI_Zlpu_Leány_20 '!H3=0,"-",'KI_Zlpu_Leány_20 '!H3)</f>
        <v>81</v>
      </c>
      <c r="K87" s="39">
        <f>IF('KI_Zlpu_Leány_20 '!I3=0,"-",'KI_Zlpu_Leány_20 '!I3)</f>
        <v>150</v>
      </c>
    </row>
    <row r="88" spans="1:11" ht="13.5" customHeight="1" x14ac:dyDescent="0.4">
      <c r="A88" s="40" t="s">
        <v>14</v>
      </c>
      <c r="B88" t="str">
        <f>IF('KI_Zlpu_Leány_20 '!B4=0,"-",'KI_Zlpu_Leány_20 '!B4)</f>
        <v>Bíró Viktória</v>
      </c>
      <c r="C88">
        <f>'KI_Zlpu_Leány_20 '!C4</f>
        <v>2008</v>
      </c>
      <c r="D88" t="str">
        <f>'KI_Zlpu_Leány_20 '!D4</f>
        <v>Szolnok</v>
      </c>
      <c r="E88" t="str">
        <f>'KI_Zlpu_Leány_20 '!E4</f>
        <v>Szolnoki SZC Pálfy-Vízügyi Technikum</v>
      </c>
      <c r="F88" t="str">
        <f>IF('KI_Zlpu_Leány_20 '!F4=0,"-",'KI_Zlpu_Leány_20 '!F4)</f>
        <v>J-N-Sz vármegye</v>
      </c>
      <c r="I88">
        <f>IF('KI_Zlpu_Leány_20 '!G4=0,"-",'KI_Zlpu_Leány_20 '!G4)</f>
        <v>39</v>
      </c>
      <c r="J88">
        <f>IF('KI_Zlpu_Leány_20 '!H4=0,"-",'KI_Zlpu_Leány_20 '!H4)</f>
        <v>65</v>
      </c>
      <c r="K88" s="39">
        <f>IF('KI_Zlpu_Leány_20 '!I4=0,"-",'KI_Zlpu_Leány_20 '!I4)</f>
        <v>104</v>
      </c>
    </row>
    <row r="89" spans="1:11" ht="13.5" customHeight="1" x14ac:dyDescent="0.4">
      <c r="A89" s="40" t="s">
        <v>15</v>
      </c>
      <c r="B89" t="str">
        <f>IF('KI_Zlpu_Leány_20 '!B5=0,"-",'KI_Zlpu_Leány_20 '!B5)</f>
        <v>Varga Virág</v>
      </c>
      <c r="C89">
        <f>'KI_Zlpu_Leány_20 '!C5</f>
        <v>2006</v>
      </c>
      <c r="D89" t="str">
        <f>'KI_Zlpu_Leány_20 '!D5</f>
        <v>Szolnok</v>
      </c>
      <c r="E89" t="str">
        <f>'KI_Zlpu_Leány_20 '!E5</f>
        <v>Szolnoki Széchenyi István Gimnázium</v>
      </c>
      <c r="F89" t="str">
        <f>IF('KI_Zlpu_Leány_20 '!F5=0,"-",'KI_Zlpu_Leány_20 '!F5)</f>
        <v>J-N-Sz vármegye</v>
      </c>
      <c r="I89">
        <f>IF('KI_Zlpu_Leány_20 '!G5=0,"-",'KI_Zlpu_Leány_20 '!G5)</f>
        <v>29</v>
      </c>
      <c r="J89">
        <f>IF('KI_Zlpu_Leány_20 '!H5=0,"-",'KI_Zlpu_Leány_20 '!H5)</f>
        <v>56</v>
      </c>
      <c r="K89" s="39">
        <f>IF('KI_Zlpu_Leány_20 '!I5=0,"-",'KI_Zlpu_Leány_20 '!I5)</f>
        <v>85</v>
      </c>
    </row>
    <row r="90" spans="1:11" ht="13.5" customHeight="1" x14ac:dyDescent="0.4">
      <c r="K90" s="39"/>
    </row>
    <row r="91" spans="1:11" ht="13.5" customHeight="1" x14ac:dyDescent="0.4">
      <c r="A91" t="s">
        <v>72</v>
      </c>
      <c r="K91" s="39"/>
    </row>
    <row r="92" spans="1:11" ht="13.5" customHeight="1" x14ac:dyDescent="0.4">
      <c r="B92" t="s">
        <v>100</v>
      </c>
      <c r="K92" s="39"/>
    </row>
    <row r="93" spans="1:11" ht="13.5" customHeight="1" x14ac:dyDescent="0.4">
      <c r="A93" s="40" t="s">
        <v>13</v>
      </c>
      <c r="B93" t="str">
        <f>IF('KI_Zlpu_Leány_20 '!B3=0,"-",'KI_Zlpu_Leány_20 '!B3)</f>
        <v>Bartók Abigél</v>
      </c>
      <c r="C93">
        <f>'KI_Zlpu_Leány_20 '!C3</f>
        <v>2009</v>
      </c>
      <c r="K93" s="39"/>
    </row>
    <row r="94" spans="1:11" ht="13.5" customHeight="1" x14ac:dyDescent="0.4">
      <c r="A94" s="40" t="s">
        <v>14</v>
      </c>
      <c r="B94" t="str">
        <f>IF('KI_Zlpu_Leány_20 '!B4=0,"-",'KI_Zlpu_Leány_20 '!B4)</f>
        <v>Bíró Viktória</v>
      </c>
      <c r="C94">
        <f>'KI_Zlpu_Leány_20 '!C4</f>
        <v>2008</v>
      </c>
      <c r="K94" s="39"/>
    </row>
    <row r="95" spans="1:11" ht="13.5" customHeight="1" x14ac:dyDescent="0.4">
      <c r="A95" s="40" t="s">
        <v>15</v>
      </c>
      <c r="B95" t="str">
        <f>IF('KI_Zlpu_Leány_20 '!B5=0,"-",'KI_Zlpu_Leány_20 '!B5)</f>
        <v>Varga Virág</v>
      </c>
      <c r="C95">
        <f>'KI_Zlpu_Leány_20 '!C5</f>
        <v>2006</v>
      </c>
      <c r="K95" s="39"/>
    </row>
    <row r="96" spans="1:11" ht="13.5" customHeight="1" x14ac:dyDescent="0.4">
      <c r="K96" s="39"/>
    </row>
    <row r="97" spans="1:11" ht="13.5" customHeight="1" x14ac:dyDescent="0.4">
      <c r="A97" t="s">
        <v>22</v>
      </c>
      <c r="K97" s="39"/>
    </row>
    <row r="98" spans="1:11" ht="13.5" customHeight="1" x14ac:dyDescent="0.4">
      <c r="A98" s="40" t="s">
        <v>13</v>
      </c>
      <c r="B98" t="str">
        <f>IF(Áik_Lpi_Fiú_20!B3=0,"-",Áik_Lpi_Fiú_20!B3)</f>
        <v>Kiss Zoltán</v>
      </c>
      <c r="C98">
        <f>Áik_Lpi_Fiú_20!C3</f>
        <v>2012</v>
      </c>
      <c r="D98" t="str">
        <f>Áik_Lpi_Fiú_20!D3</f>
        <v>Kecskemét</v>
      </c>
      <c r="E98" t="str">
        <f>Áik_Lpi_Fiú_20!E3</f>
        <v>Kecskeméti II. Rákóczi Ferenc Általános Iskola</v>
      </c>
      <c r="F98" t="str">
        <f>IF(Áik_Lpi_Fiú_20!F3=0,"-",Áik_Lpi_Fiú_20!F3)</f>
        <v>Bács-Kiskun</v>
      </c>
      <c r="I98">
        <f>IF(Áik_Lpi_Fiú_20!G3=0,"-",Áik_Lpi_Fiú_20!G3)</f>
        <v>91</v>
      </c>
      <c r="J98">
        <f>IF(Áik_Lpi_Fiú_20!H3=0,"-",Áik_Lpi_Fiú_20!H3)</f>
        <v>92</v>
      </c>
      <c r="K98" s="39">
        <f>IF(Áik_Lpi_Fiú_20!I3=0,"-",Áik_Lpi_Fiú_20!I3)</f>
        <v>183</v>
      </c>
    </row>
    <row r="99" spans="1:11" ht="13.5" customHeight="1" x14ac:dyDescent="0.4">
      <c r="A99" s="40" t="s">
        <v>14</v>
      </c>
      <c r="B99" t="str">
        <f>IF(Áik_Lpi_Fiú_20!B4=0,"-",Áik_Lpi_Fiú_20!B4)</f>
        <v>Kovács Botond</v>
      </c>
      <c r="C99">
        <f>Áik_Lpi_Fiú_20!C4</f>
        <v>2013</v>
      </c>
      <c r="D99" t="str">
        <f>Áik_Lpi_Fiú_20!D4</f>
        <v>Bácsbokod</v>
      </c>
      <c r="E99" t="str">
        <f>Áik_Lpi_Fiú_20!E4</f>
        <v>Bácskai Általános Iskola</v>
      </c>
      <c r="F99" t="str">
        <f>IF(Áik_Lpi_Fiú_20!F4=0,"-",Áik_Lpi_Fiú_20!F4)</f>
        <v>Bács-Kiskun</v>
      </c>
      <c r="I99">
        <f>IF(Áik_Lpi_Fiú_20!G4=0,"-",Áik_Lpi_Fiú_20!G4)</f>
        <v>79</v>
      </c>
      <c r="J99">
        <f>IF(Áik_Lpi_Fiú_20!H4=0,"-",Áik_Lpi_Fiú_20!H4)</f>
        <v>79</v>
      </c>
      <c r="K99" s="39">
        <f>IF(Áik_Lpi_Fiú_20!I4=0,"-",Áik_Lpi_Fiú_20!I4)</f>
        <v>158</v>
      </c>
    </row>
    <row r="100" spans="1:11" ht="13.5" customHeight="1" x14ac:dyDescent="0.4">
      <c r="A100" s="40" t="s">
        <v>15</v>
      </c>
      <c r="B100" t="str">
        <f>IF(Áik_Lpi_Fiú_20!B5=0,"-",Áik_Lpi_Fiú_20!B5)</f>
        <v>Kenyeres Zalán Zsolt</v>
      </c>
      <c r="C100">
        <f>Áik_Lpi_Fiú_20!C5</f>
        <v>2012</v>
      </c>
      <c r="D100" t="str">
        <f>Áik_Lpi_Fiú_20!D5</f>
        <v>Bácsbokod</v>
      </c>
      <c r="E100" t="str">
        <f>Áik_Lpi_Fiú_20!E5</f>
        <v>Bácskai Általános Iskola</v>
      </c>
      <c r="F100" t="str">
        <f>IF(Áik_Lpi_Fiú_20!F5=0,"-",Áik_Lpi_Fiú_20!F5)</f>
        <v>Bács-Kiskun</v>
      </c>
      <c r="I100">
        <f>IF(Áik_Lpi_Fiú_20!G5=0,"-",Áik_Lpi_Fiú_20!G5)</f>
        <v>78</v>
      </c>
      <c r="J100">
        <f>IF(Áik_Lpi_Fiú_20!H5=0,"-",Áik_Lpi_Fiú_20!H5)</f>
        <v>79</v>
      </c>
      <c r="K100" s="39">
        <f>IF(Áik_Lpi_Fiú_20!I5=0,"-",Áik_Lpi_Fiú_20!I5)</f>
        <v>157</v>
      </c>
    </row>
    <row r="101" spans="1:11" ht="13.5" customHeight="1" x14ac:dyDescent="0.4">
      <c r="K101" s="39"/>
    </row>
    <row r="102" spans="1:11" ht="13.5" customHeight="1" x14ac:dyDescent="0.4">
      <c r="A102" t="s">
        <v>56</v>
      </c>
      <c r="K102" s="39"/>
    </row>
    <row r="103" spans="1:11" ht="13.5" customHeight="1" x14ac:dyDescent="0.4">
      <c r="A103" s="40"/>
      <c r="B103" t="s">
        <v>100</v>
      </c>
      <c r="K103" s="39"/>
    </row>
    <row r="104" spans="1:11" ht="13.5" customHeight="1" x14ac:dyDescent="0.4">
      <c r="A104" s="40" t="s">
        <v>13</v>
      </c>
      <c r="B104" t="str">
        <f>IF(Áik_Lpi_Fiú_20!B3=0,"-",Áik_Lpi_Fiú_20!B3)</f>
        <v>Kiss Zoltán</v>
      </c>
      <c r="C104">
        <f>Áik_Lpi_Fiú_20!C3</f>
        <v>2012</v>
      </c>
      <c r="K104" s="39"/>
    </row>
    <row r="105" spans="1:11" ht="13.5" customHeight="1" x14ac:dyDescent="0.4">
      <c r="A105" s="40" t="s">
        <v>14</v>
      </c>
      <c r="B105" t="str">
        <f>IF(Áik_Lpi_Fiú_20!B4=0,"-",Áik_Lpi_Fiú_20!B4)</f>
        <v>Kovács Botond</v>
      </c>
      <c r="C105">
        <f>Áik_Lpi_Fiú_20!C4</f>
        <v>2013</v>
      </c>
      <c r="K105" s="39"/>
    </row>
    <row r="106" spans="1:11" ht="13.5" customHeight="1" x14ac:dyDescent="0.4">
      <c r="A106" s="40" t="s">
        <v>15</v>
      </c>
      <c r="B106" t="str">
        <f>IF(Áik_Lpi_Fiú_20!B5=0,"-",Áik_Lpi_Fiú_20!B5)</f>
        <v>Kenyeres Zalán Zsolt</v>
      </c>
      <c r="C106">
        <f>Áik_Lpi_Fiú_20!C5</f>
        <v>2012</v>
      </c>
      <c r="K106" s="39"/>
    </row>
    <row r="107" spans="1:11" ht="13.5" customHeight="1" x14ac:dyDescent="0.4">
      <c r="K107" s="39"/>
    </row>
    <row r="108" spans="1:11" ht="13.5" customHeight="1" x14ac:dyDescent="0.4">
      <c r="A108" t="s">
        <v>23</v>
      </c>
      <c r="K108" s="39"/>
    </row>
    <row r="109" spans="1:11" ht="13.5" customHeight="1" x14ac:dyDescent="0.4">
      <c r="A109" s="40" t="s">
        <v>13</v>
      </c>
      <c r="B109" t="str">
        <f>IF(KI_Lpi_Fiú_20!B3=0,"-",KI_Lpi_Fiú_20!B3)</f>
        <v>Berde Ádám</v>
      </c>
      <c r="C109">
        <f>KI_Lpi_Fiú_20!C3</f>
        <v>2009</v>
      </c>
      <c r="D109" t="str">
        <f>KI_Lpi_Fiú_20!D3</f>
        <v>Bácsalmás</v>
      </c>
      <c r="E109" t="str">
        <f>KI_Lpi_Fiú_20!E3</f>
        <v>Bácsalmási Hunyadi János Gimnázium</v>
      </c>
      <c r="F109" t="str">
        <f>IF(KI_Lpi_Fiú_20!F3=0,"-",KI_Lpi_Fiú_20!F3)</f>
        <v>Bács-Kiskun</v>
      </c>
      <c r="I109">
        <f>IF(KI_Lpi_Fiú_20!G3=0,"-",KI_Lpi_Fiú_20!G3)</f>
        <v>82</v>
      </c>
      <c r="J109">
        <f>IF(KI_Lpi_Fiú_20!H3=0,"-",KI_Lpi_Fiú_20!H3)</f>
        <v>76</v>
      </c>
      <c r="K109" s="39">
        <f>IF(KI_Lpi_Fiú_20!I3=0,"-",KI_Lpi_Fiú_20!I3)</f>
        <v>158</v>
      </c>
    </row>
    <row r="110" spans="1:11" ht="13.5" customHeight="1" x14ac:dyDescent="0.4">
      <c r="A110" s="40" t="s">
        <v>14</v>
      </c>
      <c r="B110" t="str">
        <f>IF(KI_Lpi_Fiú_20!B4=0,"-",KI_Lpi_Fiú_20!B4)</f>
        <v>Bencsik Martin</v>
      </c>
      <c r="C110">
        <f>KI_Lpi_Fiú_20!C4</f>
        <v>2009</v>
      </c>
      <c r="D110" t="str">
        <f>KI_Lpi_Fiú_20!D4</f>
        <v>Kecskemét</v>
      </c>
      <c r="E110" t="str">
        <f>KI_Lpi_Fiú_20!E4</f>
        <v>Kecskeméti SZC Gáspár András Technikum</v>
      </c>
      <c r="F110" t="str">
        <f>IF(KI_Lpi_Fiú_20!F4=0,"-",KI_Lpi_Fiú_20!F4)</f>
        <v>Bács-Kiskun</v>
      </c>
      <c r="I110">
        <f>IF(KI_Lpi_Fiú_20!G4=0,"-",KI_Lpi_Fiú_20!G4)</f>
        <v>68</v>
      </c>
      <c r="J110">
        <f>IF(KI_Lpi_Fiú_20!H4=0,"-",KI_Lpi_Fiú_20!H4)</f>
        <v>54</v>
      </c>
      <c r="K110" s="39">
        <f>IF(KI_Lpi_Fiú_20!I4=0,"-",KI_Lpi_Fiú_20!I4)</f>
        <v>122</v>
      </c>
    </row>
    <row r="111" spans="1:11" ht="13.5" customHeight="1" x14ac:dyDescent="0.4">
      <c r="A111" s="40" t="s">
        <v>15</v>
      </c>
      <c r="B111" t="str">
        <f>IF(KI_Lpi_Fiú_20!B5=0,"-",KI_Lpi_Fiú_20!B5)</f>
        <v>Elek László</v>
      </c>
      <c r="C111">
        <f>KI_Lpi_Fiú_20!C5</f>
        <v>2008</v>
      </c>
      <c r="D111" t="str">
        <f>KI_Lpi_Fiú_20!D5</f>
        <v>Kecskemét</v>
      </c>
      <c r="E111" t="str">
        <f>KI_Lpi_Fiú_20!E5</f>
        <v>Kecskeméti SZC Gróf Károlyi Sándor Technikum</v>
      </c>
      <c r="F111" t="str">
        <f>IF(KI_Lpi_Fiú_20!F5=0,"-",KI_Lpi_Fiú_20!F5)</f>
        <v>Bács-Kiskun</v>
      </c>
      <c r="I111">
        <f>IF(KI_Lpi_Fiú_20!G5=0,"-",KI_Lpi_Fiú_20!G5)</f>
        <v>48</v>
      </c>
      <c r="J111">
        <f>IF(KI_Lpi_Fiú_20!H5=0,"-",KI_Lpi_Fiú_20!H5)</f>
        <v>57</v>
      </c>
      <c r="K111" s="39">
        <f>IF(KI_Lpi_Fiú_20!I5=0,"-",KI_Lpi_Fiú_20!I5)</f>
        <v>105</v>
      </c>
    </row>
    <row r="112" spans="1:11" ht="13.5" customHeight="1" x14ac:dyDescent="0.4">
      <c r="K112" s="39"/>
    </row>
    <row r="113" spans="1:11" ht="13.5" customHeight="1" x14ac:dyDescent="0.4">
      <c r="A113" t="s">
        <v>26</v>
      </c>
      <c r="K113" s="39"/>
    </row>
    <row r="114" spans="1:11" ht="13.5" customHeight="1" x14ac:dyDescent="0.4">
      <c r="A114" s="40"/>
      <c r="B114" t="s">
        <v>100</v>
      </c>
      <c r="K114" s="39"/>
    </row>
    <row r="115" spans="1:11" ht="13.5" customHeight="1" x14ac:dyDescent="0.4">
      <c r="A115" s="40" t="s">
        <v>13</v>
      </c>
      <c r="B115" t="str">
        <f>IF(KI_Lpi_Fiú_20!B3=0,"-",KI_Lpi_Fiú_20!B3)</f>
        <v>Berde Ádám</v>
      </c>
      <c r="C115">
        <f>KI_Lpi_Fiú_20!C3</f>
        <v>2009</v>
      </c>
      <c r="K115" s="39"/>
    </row>
    <row r="116" spans="1:11" ht="13.5" customHeight="1" x14ac:dyDescent="0.4">
      <c r="A116" s="40" t="s">
        <v>14</v>
      </c>
      <c r="B116" t="str">
        <f>IF(KI_Lpi_Fiú_20!B4=0,"-",KI_Lpi_Fiú_20!B4)</f>
        <v>Bencsik Martin</v>
      </c>
      <c r="C116">
        <f>KI_Lpi_Fiú_20!C4</f>
        <v>2009</v>
      </c>
      <c r="K116" s="39"/>
    </row>
    <row r="117" spans="1:11" ht="13.5" customHeight="1" x14ac:dyDescent="0.4">
      <c r="A117" s="40" t="s">
        <v>15</v>
      </c>
      <c r="B117" t="str">
        <f>IF(KI_Lpi_Fiú_20!B5=0,"-",KI_Lpi_Fiú_20!B5)</f>
        <v>Elek László</v>
      </c>
      <c r="C117">
        <f>KI_Lpi_Fiú_20!C5</f>
        <v>2008</v>
      </c>
      <c r="K117" s="39"/>
    </row>
    <row r="118" spans="1:11" ht="13.5" customHeight="1" x14ac:dyDescent="0.4">
      <c r="K118" s="39"/>
    </row>
    <row r="119" spans="1:11" ht="13.5" customHeight="1" x14ac:dyDescent="0.4">
      <c r="A119" t="s">
        <v>24</v>
      </c>
      <c r="K119" s="39"/>
    </row>
    <row r="120" spans="1:11" ht="13.5" customHeight="1" x14ac:dyDescent="0.4">
      <c r="A120" s="40" t="s">
        <v>13</v>
      </c>
      <c r="B120" t="str">
        <f>IF(Áik_Lpi_Leány_20!B3=0,"-",Áik_Lpi_Leány_20!B3)</f>
        <v>Kopó Anna</v>
      </c>
      <c r="C120">
        <f>Áik_Lpi_Leány_20!C3</f>
        <v>2012</v>
      </c>
      <c r="D120" t="str">
        <f>Áik_Lpi_Leány_20!D3</f>
        <v>Dunapataj</v>
      </c>
      <c r="E120" t="str">
        <f>Áik_Lpi_Leány_20!E3</f>
        <v>Dunapataji Kodály Zoltán Általános Iskola és Alapfokú Művészeti Iskola</v>
      </c>
      <c r="F120" t="str">
        <f>IF(Áik_Lpi_Leány_20!F3=0,"-",Áik_Lpi_Leány_20!F3)</f>
        <v>Bács-Kiskun</v>
      </c>
      <c r="I120">
        <f>IF(Áik_Lpi_Leány_20!G3=0,"-",Áik_Lpi_Leány_20!G3)</f>
        <v>72</v>
      </c>
      <c r="J120">
        <f>IF(Áik_Lpi_Leány_20!H3=0,"-",Áik_Lpi_Leány_20!H3)</f>
        <v>65</v>
      </c>
      <c r="K120" s="39">
        <f>IF(Áik_Lpi_Leány_20!I3=0,"-",Áik_Lpi_Leány_20!I3)</f>
        <v>137</v>
      </c>
    </row>
    <row r="121" spans="1:11" ht="13.5" customHeight="1" x14ac:dyDescent="0.4">
      <c r="A121" s="40" t="s">
        <v>14</v>
      </c>
      <c r="B121" t="str">
        <f>IF(Áik_Lpi_Leány_20!B4=0,"-",Áik_Lpi_Leány_20!B4)</f>
        <v>Hudra Bianka</v>
      </c>
      <c r="C121">
        <f>Áik_Lpi_Leány_20!C4</f>
        <v>2011</v>
      </c>
      <c r="D121" t="str">
        <f>Áik_Lpi_Leány_20!D4</f>
        <v>Debrecen</v>
      </c>
      <c r="E121" t="str">
        <f>Áik_Lpi_Leány_20!E4</f>
        <v>Debreceni Nemzetközi Iskola</v>
      </c>
      <c r="F121" t="str">
        <f>IF(Áik_Lpi_Leány_20!F4=0,"-",Áik_Lpi_Leány_20!F4)</f>
        <v>Hajdú-Bihar</v>
      </c>
      <c r="I121">
        <f>IF(Áik_Lpi_Leány_20!G4=0,"-",Áik_Lpi_Leány_20!G4)</f>
        <v>85</v>
      </c>
      <c r="J121">
        <f>IF(Áik_Lpi_Leány_20!H4=0,"-",Áik_Lpi_Leány_20!H4)</f>
        <v>88</v>
      </c>
      <c r="K121" s="39">
        <f>IF(Áik_Lpi_Leány_20!I4=0,"-",Áik_Lpi_Leány_20!I4)</f>
        <v>173</v>
      </c>
    </row>
    <row r="122" spans="1:11" ht="13.5" customHeight="1" x14ac:dyDescent="0.4">
      <c r="A122" s="40" t="s">
        <v>15</v>
      </c>
      <c r="B122" t="str">
        <f>IF(Áik_Lpi_Leány_20!B5=0,"-",Áik_Lpi_Leány_20!B5)</f>
        <v>Kádár Kinga</v>
      </c>
      <c r="C122">
        <f>Áik_Lpi_Leány_20!C5</f>
        <v>2012</v>
      </c>
      <c r="D122" t="str">
        <f>Áik_Lpi_Leány_20!D5</f>
        <v>Ebes</v>
      </c>
      <c r="E122" t="str">
        <f>Áik_Lpi_Leány_20!E5</f>
        <v>Ebesi Arany János Általános Iskola</v>
      </c>
      <c r="F122" t="str">
        <f>IF(Áik_Lpi_Leány_20!F5=0,"-",Áik_Lpi_Leány_20!F5)</f>
        <v>Hajdú-Bihar</v>
      </c>
      <c r="I122">
        <f>IF(Áik_Lpi_Leány_20!G5=0,"-",Áik_Lpi_Leány_20!G5)</f>
        <v>83</v>
      </c>
      <c r="J122">
        <f>IF(Áik_Lpi_Leány_20!H5=0,"-",Áik_Lpi_Leány_20!H5)</f>
        <v>85</v>
      </c>
      <c r="K122" s="39">
        <f>IF(Áik_Lpi_Leány_20!I5=0,"-",Áik_Lpi_Leány_20!I5)</f>
        <v>168</v>
      </c>
    </row>
    <row r="123" spans="1:11" ht="13.5" customHeight="1" x14ac:dyDescent="0.4">
      <c r="K123" s="39"/>
    </row>
    <row r="124" spans="1:11" ht="13.5" customHeight="1" x14ac:dyDescent="0.4">
      <c r="A124" t="s">
        <v>57</v>
      </c>
      <c r="K124" s="39"/>
    </row>
    <row r="125" spans="1:11" ht="13.5" customHeight="1" x14ac:dyDescent="0.4">
      <c r="A125" s="40"/>
      <c r="B125" t="s">
        <v>100</v>
      </c>
      <c r="K125" s="39"/>
    </row>
    <row r="126" spans="1:11" ht="13.5" customHeight="1" x14ac:dyDescent="0.4">
      <c r="A126" s="40" t="s">
        <v>13</v>
      </c>
      <c r="B126" t="s">
        <v>16</v>
      </c>
      <c r="C126" t="s">
        <v>16</v>
      </c>
      <c r="K126" s="39"/>
    </row>
    <row r="127" spans="1:11" ht="13.5" customHeight="1" x14ac:dyDescent="0.4">
      <c r="A127" s="40" t="s">
        <v>14</v>
      </c>
      <c r="B127" t="s">
        <v>16</v>
      </c>
      <c r="C127">
        <f>Áik_Lpi_Leány_20!C4</f>
        <v>2011</v>
      </c>
      <c r="K127" s="39"/>
    </row>
    <row r="128" spans="1:11" ht="13.5" customHeight="1" x14ac:dyDescent="0.4">
      <c r="A128" s="40" t="s">
        <v>15</v>
      </c>
      <c r="B128" t="str">
        <f>IF(Áik_Lpi_Leány_20!B5=0,"-",Áik_Lpi_Leány_20!B5)</f>
        <v>Kádár Kinga</v>
      </c>
      <c r="C128">
        <f>Áik_Lpi_Leány_20!C5</f>
        <v>2012</v>
      </c>
      <c r="K128" s="39"/>
    </row>
    <row r="129" spans="1:11" ht="13.5" customHeight="1" x14ac:dyDescent="0.4">
      <c r="K129" s="39"/>
    </row>
    <row r="130" spans="1:11" ht="13.5" customHeight="1" x14ac:dyDescent="0.4">
      <c r="A130" t="s">
        <v>25</v>
      </c>
      <c r="K130" s="39"/>
    </row>
    <row r="131" spans="1:11" ht="13.5" customHeight="1" x14ac:dyDescent="0.4">
      <c r="A131" s="40" t="s">
        <v>13</v>
      </c>
      <c r="B131" t="str">
        <f>IF('KI Lpi_Leány_20'!B3=0,"-",'KI Lpi_Leány_20'!B3)</f>
        <v>Pataki Luca</v>
      </c>
      <c r="C131">
        <f>'KI Lpi_Leány_20'!C3</f>
        <v>2006</v>
      </c>
      <c r="D131" t="str">
        <f>'KI Lpi_Leány_20'!D3</f>
        <v>Kecskemét</v>
      </c>
      <c r="E131" t="str">
        <f>'KI Lpi_Leány_20'!E3</f>
        <v>Kecskemlti Bolyai János Gimnázium</v>
      </c>
      <c r="F131" t="str">
        <f>IF('KI Lpi_Leány_20'!F3=0,"-",'KI Lpi_Leány_20'!F3)</f>
        <v>Bács-Kiskun</v>
      </c>
      <c r="I131">
        <f>IF('KI Lpi_Leány_20'!G3=0,"-",'KI Lpi_Leány_20'!G3)</f>
        <v>71</v>
      </c>
      <c r="J131">
        <f>IF('KI Lpi_Leány_20'!H3=0,"-",'KI Lpi_Leány_20'!H3)</f>
        <v>81</v>
      </c>
      <c r="K131" s="39">
        <f>IF('KI Lpi_Leány_20'!I3=0,"-",'KI Lpi_Leány_20'!I3)</f>
        <v>152</v>
      </c>
    </row>
    <row r="132" spans="1:11" ht="13.5" customHeight="1" x14ac:dyDescent="0.4">
      <c r="A132" s="40" t="s">
        <v>14</v>
      </c>
      <c r="B132" t="str">
        <f>IF('KI Lpi_Leány_20'!B4=0,"-",'KI Lpi_Leány_20'!B4)</f>
        <v>Mohácsi Nikoletta</v>
      </c>
      <c r="C132">
        <f>'KI Lpi_Leány_20'!C4</f>
        <v>2007</v>
      </c>
      <c r="D132" t="str">
        <f>'KI Lpi_Leány_20'!D4</f>
        <v>Kecskemét</v>
      </c>
      <c r="E132" t="str">
        <f>'KI Lpi_Leány_20'!E4</f>
        <v>Kecskemlti Katona József Gimnázium</v>
      </c>
      <c r="F132" t="str">
        <f>IF('KI Lpi_Leány_20'!F4=0,"-",'KI Lpi_Leány_20'!F4)</f>
        <v>Bács-Kiskun</v>
      </c>
      <c r="I132">
        <f>IF('KI Lpi_Leány_20'!G4=0,"-",'KI Lpi_Leány_20'!G4)</f>
        <v>62</v>
      </c>
      <c r="J132">
        <f>IF('KI Lpi_Leány_20'!H4=0,"-",'KI Lpi_Leány_20'!H4)</f>
        <v>61</v>
      </c>
      <c r="K132" s="39">
        <f>IF('KI Lpi_Leány_20'!I4=0,"-",'KI Lpi_Leány_20'!I4)</f>
        <v>123</v>
      </c>
    </row>
    <row r="133" spans="1:11" ht="13.5" customHeight="1" x14ac:dyDescent="0.4">
      <c r="A133" s="40" t="s">
        <v>15</v>
      </c>
      <c r="B133" t="str">
        <f>IF('KI Lpi_Leány_20'!B5=0,"-",'KI Lpi_Leány_20'!B5)</f>
        <v>Hadnagy Ivett</v>
      </c>
      <c r="C133">
        <f>'KI Lpi_Leány_20'!C5</f>
        <v>2007</v>
      </c>
      <c r="D133" t="str">
        <f>'KI Lpi_Leány_20'!D5</f>
        <v>Debrecen</v>
      </c>
      <c r="E133" t="str">
        <f>'KI Lpi_Leány_20'!E5</f>
        <v>Svetits Katolikus Óvoda, Általános Iskola, Gimnázium és Kollégium</v>
      </c>
      <c r="F133" t="str">
        <f>IF('KI Lpi_Leány_20'!F5=0,"-",'KI Lpi_Leány_20'!F5)</f>
        <v>Hajdú-Bihar</v>
      </c>
      <c r="I133">
        <f>IF('KI Lpi_Leány_20'!G5=0,"-",'KI Lpi_Leány_20'!G5)</f>
        <v>82</v>
      </c>
      <c r="J133">
        <f>IF('KI Lpi_Leány_20'!H5=0,"-",'KI Lpi_Leány_20'!H5)</f>
        <v>86</v>
      </c>
      <c r="K133" s="39">
        <f>IF('KI Lpi_Leány_20'!I5=0,"-",'KI Lpi_Leány_20'!I5)</f>
        <v>168</v>
      </c>
    </row>
    <row r="134" spans="1:11" ht="13.5" customHeight="1" x14ac:dyDescent="0.4">
      <c r="K134" s="39"/>
    </row>
    <row r="135" spans="1:11" ht="13.5" customHeight="1" x14ac:dyDescent="0.4">
      <c r="A135" t="s">
        <v>58</v>
      </c>
      <c r="K135" s="39"/>
    </row>
    <row r="136" spans="1:11" ht="13.5" customHeight="1" x14ac:dyDescent="0.4">
      <c r="A136" s="40"/>
      <c r="B136" t="s">
        <v>100</v>
      </c>
      <c r="K136" s="39"/>
    </row>
    <row r="137" spans="1:11" ht="13.5" customHeight="1" x14ac:dyDescent="0.35">
      <c r="A137" s="40" t="s">
        <v>13</v>
      </c>
      <c r="B137" t="s">
        <v>16</v>
      </c>
      <c r="C137" t="s">
        <v>16</v>
      </c>
    </row>
    <row r="138" spans="1:11" ht="13.5" customHeight="1" x14ac:dyDescent="0.35">
      <c r="A138" s="40" t="s">
        <v>14</v>
      </c>
      <c r="B138" t="s">
        <v>16</v>
      </c>
      <c r="C138" t="s">
        <v>16</v>
      </c>
    </row>
    <row r="139" spans="1:11" ht="13.5" customHeight="1" x14ac:dyDescent="0.35">
      <c r="A139" s="40" t="s">
        <v>15</v>
      </c>
      <c r="B139" t="str">
        <f>IF('KI Lpi_Leány_20'!B5=0,"-",'KI Lpi_Leány_20'!B5)</f>
        <v>Hadnagy Ivett</v>
      </c>
      <c r="C139">
        <f>'KI Lpi_Leány_20'!C5</f>
        <v>2007</v>
      </c>
      <c r="D139" s="49"/>
      <c r="E139" s="49"/>
    </row>
    <row r="143" spans="1:11" ht="13.5" customHeight="1" x14ac:dyDescent="0.35">
      <c r="B143" s="246" t="s">
        <v>159</v>
      </c>
      <c r="C143" s="246"/>
      <c r="D143" s="246"/>
      <c r="F143" s="246" t="s">
        <v>160</v>
      </c>
      <c r="G143" s="246"/>
      <c r="H143" s="246"/>
      <c r="I143" s="246"/>
      <c r="J143" s="246"/>
      <c r="K143" s="246"/>
    </row>
    <row r="144" spans="1:11" ht="13.5" customHeight="1" x14ac:dyDescent="0.35">
      <c r="B144" s="225" t="s">
        <v>158</v>
      </c>
      <c r="C144" s="225"/>
      <c r="D144" s="225"/>
      <c r="F144" s="225" t="s">
        <v>157</v>
      </c>
      <c r="G144" s="225"/>
      <c r="H144" s="225"/>
      <c r="I144" s="225"/>
      <c r="J144" s="225"/>
      <c r="K144" s="225"/>
    </row>
  </sheetData>
  <sortState xmlns:xlrd2="http://schemas.microsoft.com/office/spreadsheetml/2017/richdata2" ref="B94:C96">
    <sortCondition ref="B94"/>
  </sortState>
  <mergeCells count="5">
    <mergeCell ref="F143:K143"/>
    <mergeCell ref="B143:D143"/>
    <mergeCell ref="F144:K144"/>
    <mergeCell ref="B144:D144"/>
    <mergeCell ref="B3:J3"/>
  </mergeCells>
  <conditionalFormatting sqref="B59:B62">
    <cfRule type="cellIs" dxfId="30" priority="25" operator="lessThanOrEqual">
      <formula>0</formula>
    </cfRule>
  </conditionalFormatting>
  <conditionalFormatting sqref="B70:B73">
    <cfRule type="cellIs" dxfId="29" priority="24" operator="lessThanOrEqual">
      <formula>0</formula>
    </cfRule>
  </conditionalFormatting>
  <conditionalFormatting sqref="B126 C126:C128">
    <cfRule type="cellIs" dxfId="28" priority="22" operator="lessThanOrEqual">
      <formula>0</formula>
    </cfRule>
  </conditionalFormatting>
  <conditionalFormatting sqref="B10:K12 B21:K23 B46:K53 B54:B56 G54:K56 B57:K57 B65:K67">
    <cfRule type="cellIs" dxfId="27" priority="54" operator="lessThanOrEqual">
      <formula>0</formula>
    </cfRule>
  </conditionalFormatting>
  <conditionalFormatting sqref="B98:K100">
    <cfRule type="cellIs" dxfId="26" priority="48" operator="lessThanOrEqual">
      <formula>0</formula>
    </cfRule>
  </conditionalFormatting>
  <conditionalFormatting sqref="B109:K111">
    <cfRule type="cellIs" dxfId="25" priority="47" operator="lessThanOrEqual">
      <formula>0</formula>
    </cfRule>
  </conditionalFormatting>
  <conditionalFormatting sqref="B120:K122">
    <cfRule type="cellIs" dxfId="24" priority="46" operator="lessThanOrEqual">
      <formula>0</formula>
    </cfRule>
  </conditionalFormatting>
  <conditionalFormatting sqref="B131:K133">
    <cfRule type="cellIs" dxfId="23" priority="45" operator="lessThanOrEqual">
      <formula>0</formula>
    </cfRule>
  </conditionalFormatting>
  <conditionalFormatting sqref="C16:C18">
    <cfRule type="cellIs" dxfId="22" priority="12" operator="lessThanOrEqual">
      <formula>0</formula>
    </cfRule>
  </conditionalFormatting>
  <conditionalFormatting sqref="C27:C29">
    <cfRule type="cellIs" dxfId="21" priority="14" operator="lessThanOrEqual">
      <formula>0</formula>
    </cfRule>
  </conditionalFormatting>
  <conditionalFormatting sqref="C38:C40">
    <cfRule type="cellIs" dxfId="20" priority="15" operator="lessThanOrEqual">
      <formula>0</formula>
    </cfRule>
  </conditionalFormatting>
  <conditionalFormatting sqref="C60:C62">
    <cfRule type="cellIs" dxfId="19" priority="16" operator="lessThanOrEqual">
      <formula>0</formula>
    </cfRule>
  </conditionalFormatting>
  <conditionalFormatting sqref="C71:C73">
    <cfRule type="cellIs" dxfId="18" priority="17" operator="lessThanOrEqual">
      <formula>0</formula>
    </cfRule>
  </conditionalFormatting>
  <conditionalFormatting sqref="C82:C84">
    <cfRule type="cellIs" dxfId="17" priority="18" operator="lessThanOrEqual">
      <formula>0</formula>
    </cfRule>
  </conditionalFormatting>
  <conditionalFormatting sqref="C93:C95">
    <cfRule type="cellIs" dxfId="16" priority="19" operator="lessThanOrEqual">
      <formula>0</formula>
    </cfRule>
  </conditionalFormatting>
  <conditionalFormatting sqref="C103:C106">
    <cfRule type="cellIs" dxfId="15" priority="1" operator="lessThanOrEqual">
      <formula>0</formula>
    </cfRule>
  </conditionalFormatting>
  <conditionalFormatting sqref="C115:C117">
    <cfRule type="cellIs" dxfId="14" priority="20" operator="lessThanOrEqual">
      <formula>0</formula>
    </cfRule>
  </conditionalFormatting>
  <conditionalFormatting sqref="C137:C139">
    <cfRule type="cellIs" dxfId="13" priority="21" operator="lessThanOrEqual">
      <formula>0</formula>
    </cfRule>
  </conditionalFormatting>
  <conditionalFormatting sqref="C76:F78">
    <cfRule type="cellIs" dxfId="12" priority="31" operator="lessThanOrEqual">
      <formula>0</formula>
    </cfRule>
  </conditionalFormatting>
  <conditionalFormatting sqref="C87:F89">
    <cfRule type="cellIs" dxfId="11" priority="30" operator="lessThanOrEqual">
      <formula>0</formula>
    </cfRule>
  </conditionalFormatting>
  <conditionalFormatting sqref="C10:K12">
    <cfRule type="cellIs" dxfId="10" priority="38" operator="lessThanOrEqual">
      <formula>0</formula>
    </cfRule>
  </conditionalFormatting>
  <conditionalFormatting sqref="C21:K23">
    <cfRule type="cellIs" dxfId="9" priority="13" operator="lessThanOrEqual">
      <formula>0</formula>
    </cfRule>
  </conditionalFormatting>
  <conditionalFormatting sqref="C32:K34">
    <cfRule type="cellIs" dxfId="8" priority="7" operator="lessThanOrEqual">
      <formula>0</formula>
    </cfRule>
  </conditionalFormatting>
  <conditionalFormatting sqref="C43:K45">
    <cfRule type="cellIs" dxfId="7" priority="6" operator="lessThanOrEqual">
      <formula>0</formula>
    </cfRule>
  </conditionalFormatting>
  <conditionalFormatting sqref="C54:K56">
    <cfRule type="cellIs" dxfId="6" priority="5" operator="lessThanOrEqual">
      <formula>0</formula>
    </cfRule>
  </conditionalFormatting>
  <conditionalFormatting sqref="C65:K67">
    <cfRule type="cellIs" dxfId="5" priority="33" operator="lessThanOrEqual">
      <formula>0</formula>
    </cfRule>
  </conditionalFormatting>
  <conditionalFormatting sqref="C98:K100">
    <cfRule type="cellIs" dxfId="4" priority="29" operator="lessThanOrEqual">
      <formula>0</formula>
    </cfRule>
  </conditionalFormatting>
  <conditionalFormatting sqref="C109:K111">
    <cfRule type="cellIs" dxfId="3" priority="28" operator="lessThanOrEqual">
      <formula>0</formula>
    </cfRule>
  </conditionalFormatting>
  <conditionalFormatting sqref="C120:K122">
    <cfRule type="cellIs" dxfId="2" priority="27" operator="lessThanOrEqual">
      <formula>0</formula>
    </cfRule>
  </conditionalFormatting>
  <conditionalFormatting sqref="C131:K133">
    <cfRule type="cellIs" dxfId="1" priority="26" operator="lessThanOrEqual">
      <formula>0</formula>
    </cfRule>
  </conditionalFormatting>
  <conditionalFormatting sqref="I76:K89">
    <cfRule type="cellIs" dxfId="0" priority="42" operator="lessThanOrEqual">
      <formula>0</formula>
    </cfRule>
  </conditionalFormatting>
  <printOptions horizontalCentered="1"/>
  <pageMargins left="0.43307086614173229" right="0.39370078740157483" top="0.51181102362204722" bottom="0.43307086614173229" header="0.55118110236220474" footer="0.51181102362204722"/>
  <pageSetup paperSize="9" scale="69" orientation="landscape" horizontalDpi="4294967293" r:id="rId1"/>
  <rowBreaks count="2" manualBreakCount="2">
    <brk id="57" max="16383" man="1"/>
    <brk id="112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Z170"/>
  <sheetViews>
    <sheetView view="pageBreakPreview" topLeftCell="B1" zoomScaleSheetLayoutView="100" workbookViewId="0">
      <selection activeCell="F147" sqref="F147:U148"/>
    </sheetView>
  </sheetViews>
  <sheetFormatPr defaultRowHeight="12.75" x14ac:dyDescent="0.35"/>
  <cols>
    <col min="1" max="1" width="6.3984375" customWidth="1"/>
    <col min="2" max="2" width="23.86328125" customWidth="1"/>
    <col min="3" max="3" width="5.59765625" customWidth="1"/>
    <col min="4" max="5" width="0.1328125" customWidth="1"/>
    <col min="6" max="6" width="5" customWidth="1"/>
    <col min="7" max="7" width="4.86328125" customWidth="1"/>
    <col min="8" max="8" width="9.1328125" customWidth="1"/>
    <col min="9" max="9" width="7.265625" customWidth="1"/>
    <col min="12" max="14" width="4.265625" customWidth="1"/>
    <col min="15" max="15" width="4.1328125" customWidth="1"/>
    <col min="16" max="16" width="5.1328125" customWidth="1"/>
    <col min="20" max="20" width="4.86328125" customWidth="1"/>
    <col min="21" max="21" width="5" customWidth="1"/>
    <col min="22" max="22" width="4.86328125" customWidth="1"/>
  </cols>
  <sheetData>
    <row r="1" spans="2:20" ht="13.15" thickBot="1" x14ac:dyDescent="0.4"/>
    <row r="2" spans="2:20" ht="21" customHeight="1" thickTop="1" thickBot="1" x14ac:dyDescent="0.4">
      <c r="B2" s="61" t="s">
        <v>34</v>
      </c>
    </row>
    <row r="3" spans="2:20" ht="13.15" thickTop="1" x14ac:dyDescent="0.35"/>
    <row r="6" spans="2:20" x14ac:dyDescent="0.35">
      <c r="I6" s="263"/>
      <c r="J6" s="263"/>
      <c r="K6" s="263"/>
      <c r="L6" s="263"/>
      <c r="M6" s="263"/>
      <c r="N6" s="263"/>
      <c r="O6" s="263"/>
      <c r="P6" s="263"/>
      <c r="Q6" s="263"/>
      <c r="R6" s="264"/>
    </row>
    <row r="7" spans="2:20" x14ac:dyDescent="0.35">
      <c r="I7" s="263"/>
      <c r="J7" s="263"/>
      <c r="K7" s="263"/>
      <c r="L7" s="263"/>
      <c r="M7" s="263"/>
      <c r="N7" s="263"/>
      <c r="O7" s="263"/>
      <c r="P7" s="263"/>
      <c r="Q7" s="263"/>
      <c r="R7" s="264"/>
    </row>
    <row r="8" spans="2:20" x14ac:dyDescent="0.35">
      <c r="I8" s="263"/>
      <c r="J8" s="263"/>
      <c r="K8" s="263"/>
      <c r="L8" s="263"/>
      <c r="M8" s="263"/>
      <c r="N8" s="263"/>
      <c r="O8" s="263"/>
      <c r="P8" s="263"/>
      <c r="Q8" s="263"/>
      <c r="R8" s="264"/>
    </row>
    <row r="9" spans="2:20" x14ac:dyDescent="0.35">
      <c r="I9" s="263"/>
      <c r="J9" s="263"/>
      <c r="K9" s="263"/>
      <c r="L9" s="263"/>
      <c r="M9" s="263"/>
      <c r="N9" s="263"/>
      <c r="O9" s="263"/>
      <c r="P9" s="263"/>
      <c r="Q9" s="263"/>
      <c r="R9" s="264"/>
    </row>
    <row r="10" spans="2:20" x14ac:dyDescent="0.35">
      <c r="I10" s="263"/>
      <c r="J10" s="263"/>
      <c r="K10" s="263"/>
      <c r="L10" s="263"/>
      <c r="M10" s="263"/>
      <c r="N10" s="263"/>
      <c r="O10" s="263"/>
      <c r="P10" s="263"/>
      <c r="Q10" s="263"/>
      <c r="R10" s="264"/>
    </row>
    <row r="11" spans="2:20" x14ac:dyDescent="0.35">
      <c r="I11" s="263"/>
      <c r="J11" s="263"/>
      <c r="K11" s="263"/>
      <c r="L11" s="263"/>
      <c r="M11" s="263"/>
      <c r="N11" s="263"/>
      <c r="O11" s="263"/>
      <c r="P11" s="263"/>
      <c r="Q11" s="263"/>
      <c r="R11" s="264"/>
    </row>
    <row r="12" spans="2:20" ht="93" customHeight="1" x14ac:dyDescent="0.35"/>
    <row r="13" spans="2:20" ht="15.75" customHeight="1" x14ac:dyDescent="1.65">
      <c r="H13" s="261" t="str">
        <f>IF(B2="LPU Fiú Ái 20",Áik_Lpu_Fiú_20!B3,IF(B2="LPU Fiú KI 20",KI_Lpu_Fiú_20!B3,IF(B2="ZLPU Fiú Ái 20",'Áik_Zlpu_Fiú_20 '!B3,IF(B2="ZLPU Fiú KI 20",'KI_Zlpu_Fiú_20 '!B3,IF(B2="LPU Leány Ái 20",Áik_Lpu_Leány_20!B3,IF(B2="ZLPU Leány Ái 20",Áik_Zlpu_Leány_20!B3,IF(B2="LPU Leány KI 20",KI_Lpu_Leány_20!B3,IF(B2="ZLPU Leány KI 20",'KI_Zlpu_Leány_20 '!B3,IF(B2="LPI Fiú Ái 20",Áik_Lpi_Fiú_20!B3,IF(B2="LPI Fiú KI 20",KI_Lpi_Fiú_20!B3,IF(B2="LPI Leány Ái 20",Áik_Lpi_Leány_20!B3,IF(B2="LPI Leány KI 20",'KI Lpi_Leány_20'!B3,))))))))))))</f>
        <v>Pataki Luca</v>
      </c>
      <c r="I13" s="262"/>
      <c r="J13" s="262"/>
      <c r="K13" s="262"/>
      <c r="L13" s="262"/>
      <c r="M13" s="262"/>
      <c r="N13" s="262"/>
      <c r="O13" s="262"/>
      <c r="P13" s="262"/>
      <c r="Q13" s="262"/>
      <c r="R13" s="262"/>
      <c r="S13" s="262"/>
      <c r="T13" s="79"/>
    </row>
    <row r="14" spans="2:20" ht="12.75" customHeight="1" x14ac:dyDescent="1.65">
      <c r="H14" s="262"/>
      <c r="I14" s="262"/>
      <c r="J14" s="262"/>
      <c r="K14" s="262"/>
      <c r="L14" s="262"/>
      <c r="M14" s="262"/>
      <c r="N14" s="262"/>
      <c r="O14" s="262"/>
      <c r="P14" s="262"/>
      <c r="Q14" s="262"/>
      <c r="R14" s="262"/>
      <c r="S14" s="262"/>
      <c r="T14" s="79"/>
    </row>
    <row r="15" spans="2:20" ht="12.75" customHeight="1" x14ac:dyDescent="1.65">
      <c r="B15" t="s">
        <v>9</v>
      </c>
      <c r="H15" s="262"/>
      <c r="I15" s="262"/>
      <c r="J15" s="262"/>
      <c r="K15" s="262"/>
      <c r="L15" s="262"/>
      <c r="M15" s="262"/>
      <c r="N15" s="262"/>
      <c r="O15" s="262"/>
      <c r="P15" s="262"/>
      <c r="Q15" s="262"/>
      <c r="R15" s="262"/>
      <c r="S15" s="262"/>
      <c r="T15" s="79"/>
    </row>
    <row r="16" spans="2:20" ht="12.75" customHeight="1" x14ac:dyDescent="1.65">
      <c r="H16" s="262"/>
      <c r="I16" s="262"/>
      <c r="J16" s="262"/>
      <c r="K16" s="262"/>
      <c r="L16" s="262"/>
      <c r="M16" s="262"/>
      <c r="N16" s="262"/>
      <c r="O16" s="262"/>
      <c r="P16" s="262"/>
      <c r="Q16" s="262"/>
      <c r="R16" s="262"/>
      <c r="S16" s="262"/>
      <c r="T16" s="79"/>
    </row>
    <row r="17" spans="2:22" ht="12.75" customHeight="1" x14ac:dyDescent="1.65">
      <c r="H17" s="262"/>
      <c r="I17" s="262"/>
      <c r="J17" s="262"/>
      <c r="K17" s="262"/>
      <c r="L17" s="262"/>
      <c r="M17" s="262"/>
      <c r="N17" s="262"/>
      <c r="O17" s="262"/>
      <c r="P17" s="262"/>
      <c r="Q17" s="262"/>
      <c r="R17" s="262"/>
      <c r="S17" s="262"/>
      <c r="T17" s="79"/>
    </row>
    <row r="18" spans="2:22" ht="21" customHeight="1" x14ac:dyDescent="0.9">
      <c r="K18" s="260" t="s">
        <v>42</v>
      </c>
      <c r="L18" s="260"/>
      <c r="M18" s="260"/>
      <c r="N18" s="260"/>
      <c r="O18" s="260"/>
      <c r="P18" s="260"/>
    </row>
    <row r="19" spans="2:22" ht="21" customHeight="1" x14ac:dyDescent="0.35">
      <c r="G19" s="248" t="s">
        <v>117</v>
      </c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</row>
    <row r="20" spans="2:22" ht="21" customHeight="1" x14ac:dyDescent="0.35"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</row>
    <row r="21" spans="2:22" ht="7.5" customHeight="1" x14ac:dyDescent="0.35">
      <c r="I21" s="56"/>
      <c r="J21" s="56"/>
      <c r="K21" s="56"/>
      <c r="L21" s="56"/>
      <c r="M21" s="56"/>
      <c r="N21" s="56"/>
      <c r="O21" s="56"/>
      <c r="P21" s="56"/>
      <c r="Q21" s="56"/>
      <c r="R21" s="56"/>
    </row>
    <row r="22" spans="2:22" ht="21" customHeight="1" x14ac:dyDescent="0.35">
      <c r="F22" s="249" t="s">
        <v>118</v>
      </c>
      <c r="G22" s="249"/>
      <c r="H22" s="229"/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</row>
    <row r="23" spans="2:22" ht="21" customHeight="1" x14ac:dyDescent="0.35"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</row>
    <row r="24" spans="2:22" ht="7.5" customHeight="1" x14ac:dyDescent="1.1000000000000001"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</row>
    <row r="25" spans="2:22" ht="21" customHeight="1" x14ac:dyDescent="0.35">
      <c r="B25" s="51" t="s">
        <v>44</v>
      </c>
      <c r="D25" t="s">
        <v>73</v>
      </c>
      <c r="F25" s="252" t="str">
        <f>IF(B2="LPU Leány Ái 20",Munka1!F4,IF(B2="ZLPU Leány Ái 20",Munka1!F4,IF(B2="ZLPU Fiú Ái 20",Munka1!F2,IF(B2="LPU Fiú Ái 20",Munka1!F2,IF(B2="ZLPU Fiú KI 20",Munka1!F3,IF(B2="LPI Leány Ái 20",Munka1!F4,IF(B2="LPI Fiú Ái 20",Munka1!F2,IF(B2="LPU Leány KI 20",Munka1!F5,IF(B2="ZLPU Leány KI 20",Munka1!F5,IF(B2="LPU Fiú KI 20",Munka1!F3,IF(B2="LPI Leány KI 20",Munka1!F5,IF(B2="LPI Fiú KI 20",Munka1!F3,))))))))))))</f>
        <v>középiskolás leány</v>
      </c>
      <c r="G25" s="252"/>
      <c r="H25" s="253"/>
      <c r="I25" s="253"/>
      <c r="J25" s="253"/>
      <c r="K25" s="253"/>
      <c r="L25" s="253"/>
      <c r="M25" s="253"/>
      <c r="N25" s="253"/>
      <c r="O25" s="229"/>
      <c r="P25" s="254" t="s">
        <v>154</v>
      </c>
      <c r="Q25" s="253"/>
      <c r="R25" s="253"/>
      <c r="S25" s="253"/>
      <c r="T25" s="253"/>
      <c r="U25" s="229"/>
    </row>
    <row r="26" spans="2:22" ht="21" customHeight="1" x14ac:dyDescent="0.35">
      <c r="F26" s="253"/>
      <c r="G26" s="253"/>
      <c r="H26" s="253"/>
      <c r="I26" s="253"/>
      <c r="J26" s="253"/>
      <c r="K26" s="253"/>
      <c r="L26" s="253"/>
      <c r="M26" s="253"/>
      <c r="N26" s="253"/>
      <c r="O26" s="229"/>
      <c r="P26" s="253"/>
      <c r="Q26" s="253"/>
      <c r="R26" s="253"/>
      <c r="S26" s="253"/>
      <c r="T26" s="253"/>
      <c r="U26" s="229"/>
    </row>
    <row r="27" spans="2:22" ht="7.5" customHeight="1" x14ac:dyDescent="0.35"/>
    <row r="28" spans="2:22" ht="21" customHeight="1" x14ac:dyDescent="0.35">
      <c r="B28" s="51" t="s">
        <v>45</v>
      </c>
      <c r="F28" s="249" t="str">
        <f>IF(B2="LPU Fiú Ái 20",Munka1!I2,IF(B2="ZLPU Fiú Ái 20",Munka1!I4,IF(B2="ZLPU Fiú KI 20",Munka1!I4,IF(B2="LPU Fiú KI 20",Munka1!I2,IF(B2="LPU Leány Ái 20",Munka1!I2,IF(B2="ZLPU Leány Ái 20",Munka1!I4,IF(B2="LPU Leány KI 20",Munka1!I2,IF(B2="ZLPU Leány KI 20",Munka1!I4,IF(B2="LPI Fiú Ái 20",Munka1!I3,IF(B2="LPI Fiú KI 20",Munka1!I3,IF(B2="LPI Leány Ái 20",Munka1!I3,IF(B2="LPI Leány KI 20",Munka1!I3,))))))))))))</f>
        <v>légpisztoly 20 lövés</v>
      </c>
      <c r="G28" s="249"/>
      <c r="H28" s="259"/>
      <c r="I28" s="259"/>
      <c r="J28" s="259"/>
      <c r="K28" s="259"/>
      <c r="L28" s="259"/>
      <c r="M28" s="259"/>
      <c r="N28" s="225"/>
      <c r="O28" s="225"/>
      <c r="P28" s="225"/>
      <c r="Q28" s="225"/>
      <c r="R28" s="225"/>
      <c r="S28" s="225"/>
      <c r="T28" s="225"/>
      <c r="U28" s="225"/>
    </row>
    <row r="29" spans="2:22" ht="21" customHeight="1" x14ac:dyDescent="0.35">
      <c r="F29" s="259"/>
      <c r="G29" s="259"/>
      <c r="H29" s="259"/>
      <c r="I29" s="259"/>
      <c r="J29" s="259"/>
      <c r="K29" s="259"/>
      <c r="L29" s="259"/>
      <c r="M29" s="259"/>
      <c r="N29" s="225"/>
      <c r="O29" s="225"/>
      <c r="P29" s="225"/>
      <c r="Q29" s="225"/>
      <c r="R29" s="225"/>
      <c r="S29" s="225"/>
      <c r="T29" s="225"/>
      <c r="U29" s="225"/>
    </row>
    <row r="30" spans="2:22" ht="7.5" customHeight="1" x14ac:dyDescent="1.2"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</row>
    <row r="31" spans="2:22" ht="21" customHeight="1" x14ac:dyDescent="0.35">
      <c r="F31" s="249" t="s">
        <v>41</v>
      </c>
      <c r="G31" s="249"/>
      <c r="H31" s="225"/>
      <c r="I31" s="225"/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225"/>
      <c r="U31" s="225"/>
      <c r="V31" s="40"/>
    </row>
    <row r="32" spans="2:22" ht="21" customHeight="1" x14ac:dyDescent="0.35">
      <c r="F32" s="225"/>
      <c r="G32" s="225"/>
      <c r="H32" s="225"/>
      <c r="I32" s="225"/>
      <c r="J32" s="225"/>
      <c r="K32" s="225"/>
      <c r="L32" s="225"/>
      <c r="M32" s="225"/>
      <c r="N32" s="225"/>
      <c r="O32" s="225"/>
      <c r="P32" s="225"/>
      <c r="Q32" s="225"/>
      <c r="R32" s="225"/>
      <c r="S32" s="225"/>
      <c r="T32" s="225"/>
      <c r="U32" s="225"/>
      <c r="V32" s="40"/>
    </row>
    <row r="33" spans="2:21" ht="7.5" customHeight="1" x14ac:dyDescent="0.35"/>
    <row r="34" spans="2:21" s="56" customFormat="1" ht="21" customHeight="1" x14ac:dyDescent="1.2">
      <c r="B34" s="51" t="s">
        <v>43</v>
      </c>
      <c r="I34" s="55"/>
      <c r="J34" s="55"/>
      <c r="K34" s="55"/>
      <c r="L34" s="265">
        <f>IF(B2="LPU Fiú Ái 20",Áik_Lpu_Fiú_20!I3,IF(B2="ZLPU Fiú Ái 20",'Áik_Zlpu_Fiú_20 '!I3,IF(B2="LPU Fiú KI 20",KI_Lpu_Fiú_20!I3,IF(B2="ZLPU Fiú KI 20",'KI_Zlpu_Fiú_20 '!I3,IF(B2="LPU Leány Ái 20",Áik_Lpu_Leány_20!I3,IF(B2="ZLPU Leány ÁI 20",Áik_Zlpu_Leány_20!I3,IF(B2="LPU Leány KI 20",KI_Lpu_Leány_20!I3,IF(B2="ZLPU Leány KI 20",'KI_Zlpu_Leány_20 '!I3,IF(B2="LPI Fiú Ái 20",Áik_Lpi_Fiú_20!I3,IF(B2="LPI Fiú KI 20",KI_Lpi_Fiú_20!I3,IF(B2="LPI Leány Ái 20",Áik_Lpi_Leány_20!I3,IF(B2="LPI Leány KI 20",'KI Lpi_Leány_20'!I3,))))))))))))</f>
        <v>152</v>
      </c>
      <c r="M34" s="259"/>
      <c r="N34" s="259"/>
      <c r="O34" s="65"/>
      <c r="P34" s="55"/>
      <c r="Q34" s="55"/>
      <c r="R34" s="55"/>
    </row>
    <row r="35" spans="2:21" s="31" customFormat="1" ht="21" customHeight="1" x14ac:dyDescent="1.2">
      <c r="I35" s="55"/>
      <c r="J35" s="55"/>
      <c r="K35" s="55"/>
      <c r="L35" s="259"/>
      <c r="M35" s="259"/>
      <c r="N35" s="259"/>
      <c r="O35" s="65"/>
      <c r="P35" s="55"/>
      <c r="Q35" s="55"/>
      <c r="R35" s="55"/>
    </row>
    <row r="36" spans="2:21" s="31" customFormat="1" ht="7.5" customHeight="1" x14ac:dyDescent="0.35">
      <c r="I36" s="55"/>
      <c r="J36" s="55"/>
      <c r="K36" s="55"/>
      <c r="L36" s="55"/>
      <c r="M36" s="55"/>
      <c r="N36" s="55"/>
      <c r="O36" s="55"/>
      <c r="P36" s="55"/>
      <c r="Q36" s="55"/>
      <c r="R36" s="55"/>
    </row>
    <row r="37" spans="2:21" s="31" customFormat="1" ht="21" customHeight="1" x14ac:dyDescent="0.35">
      <c r="J37" s="255" t="s">
        <v>46</v>
      </c>
      <c r="K37" s="225"/>
      <c r="L37" s="225"/>
      <c r="M37" s="225"/>
      <c r="N37" s="225"/>
      <c r="O37" s="225"/>
      <c r="P37" s="225"/>
      <c r="Q37" s="225"/>
      <c r="S37" s="58"/>
      <c r="T37" s="58"/>
      <c r="U37" s="58"/>
    </row>
    <row r="38" spans="2:21" ht="21" customHeight="1" x14ac:dyDescent="0.35">
      <c r="I38" s="31"/>
      <c r="J38" s="225"/>
      <c r="K38" s="225"/>
      <c r="L38" s="225"/>
      <c r="M38" s="225"/>
      <c r="N38" s="225"/>
      <c r="O38" s="225"/>
      <c r="P38" s="225"/>
      <c r="Q38" s="225"/>
    </row>
    <row r="39" spans="2:21" ht="7.5" customHeight="1" x14ac:dyDescent="0.35">
      <c r="I39" s="31"/>
    </row>
    <row r="40" spans="2:21" ht="21" customHeight="1" x14ac:dyDescent="0.35">
      <c r="L40" s="258" t="s">
        <v>10</v>
      </c>
      <c r="M40" s="258"/>
      <c r="N40" s="258"/>
      <c r="O40" s="63"/>
      <c r="U40" s="40"/>
    </row>
    <row r="41" spans="2:21" ht="21" customHeight="1" x14ac:dyDescent="0.35">
      <c r="L41" s="258"/>
      <c r="M41" s="258"/>
      <c r="N41" s="258"/>
      <c r="O41" s="63"/>
    </row>
    <row r="42" spans="2:21" ht="7.5" customHeight="1" x14ac:dyDescent="0.35"/>
    <row r="43" spans="2:21" s="31" customFormat="1" ht="21" customHeight="1" x14ac:dyDescent="0.35">
      <c r="H43" s="47"/>
      <c r="I43" s="47"/>
      <c r="J43" s="47"/>
      <c r="K43" s="266" t="s">
        <v>47</v>
      </c>
      <c r="L43" s="267"/>
      <c r="M43" s="267"/>
      <c r="N43" s="267"/>
      <c r="O43" s="267"/>
      <c r="P43" s="267"/>
      <c r="Q43" s="47"/>
      <c r="R43" s="47"/>
    </row>
    <row r="44" spans="2:21" s="31" customFormat="1" ht="21" customHeight="1" x14ac:dyDescent="0.35">
      <c r="H44" s="47"/>
      <c r="I44" s="47"/>
      <c r="J44" s="47"/>
      <c r="K44" s="267"/>
      <c r="L44" s="267"/>
      <c r="M44" s="267"/>
      <c r="N44" s="267"/>
      <c r="O44" s="267"/>
      <c r="P44" s="267"/>
      <c r="Q44" s="47"/>
      <c r="R44" s="47"/>
    </row>
    <row r="45" spans="2:21" ht="21" customHeight="1" x14ac:dyDescent="0.35"/>
    <row r="46" spans="2:21" ht="25.5" customHeight="1" x14ac:dyDescent="1.05">
      <c r="F46" s="250" t="s">
        <v>119</v>
      </c>
      <c r="G46" s="250"/>
      <c r="H46" s="250"/>
      <c r="I46" s="250"/>
      <c r="J46" s="250"/>
      <c r="K46" s="251"/>
      <c r="L46" s="229"/>
      <c r="M46" s="229"/>
    </row>
    <row r="47" spans="2:21" ht="12.75" customHeight="1" x14ac:dyDescent="0.35">
      <c r="D47" s="48"/>
      <c r="E47" s="48"/>
      <c r="F47" s="48"/>
      <c r="G47" s="48"/>
    </row>
    <row r="48" spans="2:21" x14ac:dyDescent="0.35">
      <c r="Q48" s="31"/>
    </row>
    <row r="50" spans="4:21" ht="12.75" customHeight="1" x14ac:dyDescent="0.35">
      <c r="D50" s="48"/>
      <c r="E50" s="48"/>
      <c r="F50" s="48"/>
      <c r="G50" s="48"/>
    </row>
    <row r="51" spans="4:21" s="31" customFormat="1" ht="27.75" customHeight="1" x14ac:dyDescent="1.05">
      <c r="D51" s="48"/>
      <c r="E51" s="48"/>
      <c r="F51" s="256" t="s">
        <v>49</v>
      </c>
      <c r="G51" s="256"/>
      <c r="H51" s="229"/>
      <c r="I51" s="229"/>
      <c r="Q51" s="48"/>
      <c r="R51" s="256" t="s">
        <v>50</v>
      </c>
      <c r="S51" s="229"/>
      <c r="T51" s="229"/>
      <c r="U51" s="229"/>
    </row>
    <row r="52" spans="4:21" ht="7.5" customHeight="1" x14ac:dyDescent="0.35"/>
    <row r="53" spans="4:21" ht="23.25" x14ac:dyDescent="0.7">
      <c r="F53" s="257" t="s">
        <v>48</v>
      </c>
      <c r="G53" s="257"/>
      <c r="H53" s="229"/>
      <c r="I53" s="229"/>
      <c r="Q53" s="59"/>
      <c r="R53" s="257" t="s">
        <v>51</v>
      </c>
      <c r="S53" s="229"/>
      <c r="T53" s="229"/>
      <c r="U53" s="229"/>
    </row>
    <row r="54" spans="4:21" ht="14.25" customHeight="1" x14ac:dyDescent="0.35"/>
    <row r="55" spans="4:21" ht="12.75" customHeight="1" x14ac:dyDescent="0.35">
      <c r="D55" s="44"/>
      <c r="E55" s="44"/>
      <c r="F55" s="44"/>
      <c r="G55" s="44"/>
      <c r="H55" s="45"/>
      <c r="I55" s="45"/>
    </row>
    <row r="56" spans="4:21" ht="12.75" customHeight="1" x14ac:dyDescent="0.35">
      <c r="D56" s="44"/>
      <c r="E56" s="44"/>
      <c r="F56" s="44"/>
      <c r="G56" s="44"/>
      <c r="H56" s="45"/>
      <c r="I56" s="45"/>
    </row>
    <row r="57" spans="4:21" ht="12.75" customHeight="1" x14ac:dyDescent="0.35">
      <c r="D57" s="44"/>
      <c r="E57" s="44"/>
      <c r="F57" s="44"/>
      <c r="G57" s="44"/>
      <c r="H57" s="45"/>
      <c r="I57" s="45"/>
    </row>
    <row r="58" spans="4:21" ht="12.75" customHeight="1" x14ac:dyDescent="0.35">
      <c r="D58" s="44"/>
      <c r="E58" s="44"/>
      <c r="F58" s="44"/>
      <c r="G58" s="44"/>
      <c r="H58" s="45"/>
      <c r="I58" s="45"/>
    </row>
    <row r="59" spans="4:21" ht="12.75" customHeight="1" x14ac:dyDescent="0.35">
      <c r="D59" s="44"/>
      <c r="E59" s="44"/>
      <c r="F59" s="44"/>
      <c r="G59" s="44"/>
      <c r="H59" s="45"/>
      <c r="I59" s="45"/>
    </row>
    <row r="64" spans="4:21" x14ac:dyDescent="0.35">
      <c r="I64" s="263"/>
      <c r="J64" s="263"/>
      <c r="K64" s="263"/>
      <c r="L64" s="263"/>
      <c r="M64" s="263"/>
      <c r="N64" s="263"/>
      <c r="O64" s="263"/>
      <c r="P64" s="263"/>
      <c r="Q64" s="263"/>
      <c r="R64" s="264"/>
    </row>
    <row r="65" spans="2:21" x14ac:dyDescent="0.35">
      <c r="I65" s="263"/>
      <c r="J65" s="263"/>
      <c r="K65" s="263"/>
      <c r="L65" s="263"/>
      <c r="M65" s="263"/>
      <c r="N65" s="263"/>
      <c r="O65" s="263"/>
      <c r="P65" s="263"/>
      <c r="Q65" s="263"/>
      <c r="R65" s="264"/>
    </row>
    <row r="66" spans="2:21" x14ac:dyDescent="0.35">
      <c r="I66" s="263"/>
      <c r="J66" s="263"/>
      <c r="K66" s="263"/>
      <c r="L66" s="263"/>
      <c r="M66" s="263"/>
      <c r="N66" s="263"/>
      <c r="O66" s="263"/>
      <c r="P66" s="263"/>
      <c r="Q66" s="263"/>
      <c r="R66" s="264"/>
    </row>
    <row r="67" spans="2:21" x14ac:dyDescent="0.35">
      <c r="I67" s="263"/>
      <c r="J67" s="263"/>
      <c r="K67" s="263"/>
      <c r="L67" s="263"/>
      <c r="M67" s="263"/>
      <c r="N67" s="263"/>
      <c r="O67" s="263"/>
      <c r="P67" s="263"/>
      <c r="Q67" s="263"/>
      <c r="R67" s="264"/>
    </row>
    <row r="68" spans="2:21" x14ac:dyDescent="0.35">
      <c r="I68" s="263"/>
      <c r="J68" s="263"/>
      <c r="K68" s="263"/>
      <c r="L68" s="263"/>
      <c r="M68" s="263"/>
      <c r="N68" s="263"/>
      <c r="O68" s="263"/>
      <c r="P68" s="263"/>
      <c r="Q68" s="263"/>
      <c r="R68" s="264"/>
    </row>
    <row r="69" spans="2:21" x14ac:dyDescent="0.35">
      <c r="I69" s="263"/>
      <c r="J69" s="263"/>
      <c r="K69" s="263"/>
      <c r="L69" s="263"/>
      <c r="M69" s="263"/>
      <c r="N69" s="263"/>
      <c r="O69" s="263"/>
      <c r="P69" s="263"/>
      <c r="Q69" s="263"/>
      <c r="R69" s="264"/>
    </row>
    <row r="70" spans="2:21" ht="93" customHeight="1" x14ac:dyDescent="0.35"/>
    <row r="71" spans="2:21" ht="15.75" customHeight="1" x14ac:dyDescent="1.65">
      <c r="H71" s="261" t="str">
        <f>IF(B2="LPU Fiú Ái 20",Áik_Lpu_Fiú_20!B4,IF(B2="LPU Fiú KI 20",KI_Lpu_Fiú_20!B4,IF(B2="ZLPU Fiú Ái 20",'Áik_Zlpu_Fiú_20 '!B4,IF(B2="ZLPU Fiú KI 20",'KI_Zlpu_Fiú_20 '!B4,IF(B2="LPU Leány Ái 20",Áik_Lpu_Leány_20!B4,IF(B2="ZLPU Leány Ái 20",Áik_Zlpu_Leány_20!B4,IF(B2="LPU Leány KI 20",KI_Lpu_Leány_20!B4,IF(B2="ZLPU Leány KI 20",'KI_Zlpu_Leány_20 '!B4,IF(B2="LPI Fiú Ái 20",Áik_Lpi_Fiú_20!B4,IF(B2="LPI Fiú KI 20",KI_Lpi_Fiú_20!B4,IF(B2="LPI Leány Ái 20",Áik_Lpi_Leány_20!B4,IF(B2="LPI Leány KI 20",'KI Lpi_Leány_20'!B4,))))))))))))</f>
        <v>Mohácsi Nikoletta</v>
      </c>
      <c r="I71" s="262"/>
      <c r="J71" s="262"/>
      <c r="K71" s="262"/>
      <c r="L71" s="262"/>
      <c r="M71" s="262"/>
      <c r="N71" s="262"/>
      <c r="O71" s="262"/>
      <c r="P71" s="262"/>
      <c r="Q71" s="262"/>
      <c r="R71" s="262"/>
      <c r="S71" s="262"/>
      <c r="T71" s="79"/>
    </row>
    <row r="72" spans="2:21" ht="12.75" customHeight="1" x14ac:dyDescent="1.65">
      <c r="H72" s="262"/>
      <c r="I72" s="262"/>
      <c r="J72" s="262"/>
      <c r="K72" s="262"/>
      <c r="L72" s="262"/>
      <c r="M72" s="262"/>
      <c r="N72" s="262"/>
      <c r="O72" s="262"/>
      <c r="P72" s="262"/>
      <c r="Q72" s="262"/>
      <c r="R72" s="262"/>
      <c r="S72" s="262"/>
      <c r="T72" s="79"/>
    </row>
    <row r="73" spans="2:21" ht="12.75" customHeight="1" x14ac:dyDescent="1.65">
      <c r="B73" t="s">
        <v>9</v>
      </c>
      <c r="H73" s="262"/>
      <c r="I73" s="262"/>
      <c r="J73" s="262"/>
      <c r="K73" s="262"/>
      <c r="L73" s="262"/>
      <c r="M73" s="262"/>
      <c r="N73" s="262"/>
      <c r="O73" s="262"/>
      <c r="P73" s="262"/>
      <c r="Q73" s="262"/>
      <c r="R73" s="262"/>
      <c r="S73" s="262"/>
      <c r="T73" s="79"/>
    </row>
    <row r="74" spans="2:21" ht="12.75" customHeight="1" x14ac:dyDescent="1.65">
      <c r="H74" s="262"/>
      <c r="I74" s="262"/>
      <c r="J74" s="262"/>
      <c r="K74" s="262"/>
      <c r="L74" s="262"/>
      <c r="M74" s="262"/>
      <c r="N74" s="262"/>
      <c r="O74" s="262"/>
      <c r="P74" s="262"/>
      <c r="Q74" s="262"/>
      <c r="R74" s="262"/>
      <c r="S74" s="262"/>
      <c r="T74" s="79"/>
    </row>
    <row r="75" spans="2:21" ht="12.75" customHeight="1" x14ac:dyDescent="1.65">
      <c r="H75" s="262"/>
      <c r="I75" s="262"/>
      <c r="J75" s="262"/>
      <c r="K75" s="262"/>
      <c r="L75" s="262"/>
      <c r="M75" s="262"/>
      <c r="N75" s="262"/>
      <c r="O75" s="262"/>
      <c r="P75" s="262"/>
      <c r="Q75" s="262"/>
      <c r="R75" s="262"/>
      <c r="S75" s="262"/>
      <c r="T75" s="79"/>
    </row>
    <row r="76" spans="2:21" ht="28.9" x14ac:dyDescent="0.9">
      <c r="K76" s="260" t="s">
        <v>42</v>
      </c>
      <c r="L76" s="260"/>
      <c r="M76" s="260"/>
      <c r="N76" s="260"/>
      <c r="O76" s="260"/>
      <c r="P76" s="260"/>
    </row>
    <row r="77" spans="2:21" ht="21" customHeight="1" x14ac:dyDescent="0.35">
      <c r="G77" s="248" t="s">
        <v>117</v>
      </c>
      <c r="H77" s="229"/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</row>
    <row r="78" spans="2:21" ht="21" customHeight="1" x14ac:dyDescent="0.35">
      <c r="G78" s="229"/>
      <c r="H78" s="229"/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</row>
    <row r="79" spans="2:21" ht="7.5" customHeight="1" x14ac:dyDescent="0.35"/>
    <row r="80" spans="2:21" ht="21" customHeight="1" x14ac:dyDescent="0.35">
      <c r="F80" s="249" t="s">
        <v>118</v>
      </c>
      <c r="G80" s="249"/>
      <c r="H80" s="253"/>
      <c r="I80" s="253"/>
      <c r="J80" s="253"/>
      <c r="K80" s="253"/>
      <c r="L80" s="253"/>
      <c r="M80" s="253"/>
      <c r="N80" s="253"/>
      <c r="O80" s="253"/>
      <c r="P80" s="253"/>
      <c r="Q80" s="253"/>
      <c r="R80" s="253"/>
      <c r="S80" s="253"/>
      <c r="T80" s="253"/>
      <c r="U80" s="253"/>
    </row>
    <row r="81" spans="2:21" ht="21" customHeight="1" x14ac:dyDescent="0.35">
      <c r="F81" s="253"/>
      <c r="G81" s="253"/>
      <c r="H81" s="253"/>
      <c r="I81" s="253"/>
      <c r="J81" s="253"/>
      <c r="K81" s="253"/>
      <c r="L81" s="253"/>
      <c r="M81" s="253"/>
      <c r="N81" s="253"/>
      <c r="O81" s="253"/>
      <c r="P81" s="253"/>
      <c r="Q81" s="253"/>
      <c r="R81" s="253"/>
      <c r="S81" s="253"/>
      <c r="T81" s="253"/>
      <c r="U81" s="253"/>
    </row>
    <row r="82" spans="2:21" ht="7.5" customHeight="1" x14ac:dyDescent="0.35"/>
    <row r="83" spans="2:21" ht="21" customHeight="1" x14ac:dyDescent="0.35">
      <c r="B83" t="s">
        <v>44</v>
      </c>
      <c r="F83" s="252" t="str">
        <f>IF(B2="LPU Leány Ái 20",Munka1!F4,IF(B2="ZLPU Leány Ái 20",Munka1!F4,IF(B2="ZLPU Fiú Ái 20",Munka1!F2,IF(B2="LPU Fiú Ái 20",Munka1!F2,IF(B2="ZLPU Fiú KI 20",Munka1!F3,IF(B2="LPI Leány Ái 20",Munka1!F4,IF(B2="LPI Fiú Ái 20",Munka1!F2,IF(B2="LPU Leány KI 20",Munka1!F5,IF(B2="ZLPU Leány KI 20",Munka1!F5,IF(B2="LPU Fiú KI 20",Munka1!F3,IF(B2="LPI Leány KI 20",Munka1!F5,IF(B2="LPI Fiú KI 20",Munka1!F3,))))))))))))</f>
        <v>középiskolás leány</v>
      </c>
      <c r="G83" s="252"/>
      <c r="H83" s="253"/>
      <c r="I83" s="253"/>
      <c r="J83" s="253"/>
      <c r="K83" s="253"/>
      <c r="L83" s="253"/>
      <c r="M83" s="253"/>
      <c r="N83" s="253"/>
      <c r="O83" s="229"/>
      <c r="P83" s="254" t="s">
        <v>154</v>
      </c>
      <c r="Q83" s="253"/>
      <c r="R83" s="253"/>
      <c r="S83" s="253"/>
      <c r="T83" s="253"/>
      <c r="U83" s="229"/>
    </row>
    <row r="84" spans="2:21" ht="21" customHeight="1" x14ac:dyDescent="0.35">
      <c r="F84" s="253"/>
      <c r="G84" s="253"/>
      <c r="H84" s="253"/>
      <c r="I84" s="253"/>
      <c r="J84" s="253"/>
      <c r="K84" s="253"/>
      <c r="L84" s="253"/>
      <c r="M84" s="253"/>
      <c r="N84" s="253"/>
      <c r="O84" s="229"/>
      <c r="P84" s="253"/>
      <c r="Q84" s="253"/>
      <c r="R84" s="253"/>
      <c r="S84" s="253"/>
      <c r="T84" s="253"/>
      <c r="U84" s="229"/>
    </row>
    <row r="85" spans="2:21" ht="7.5" customHeight="1" x14ac:dyDescent="0.35"/>
    <row r="86" spans="2:21" ht="21" customHeight="1" x14ac:dyDescent="0.35">
      <c r="B86" t="s">
        <v>45</v>
      </c>
      <c r="F86" s="249" t="str">
        <f>IF(B2="LPU Fiú Ái 20",Munka1!I2,IF(B2="ZLPU Fiú Ái 20",Munka1!I4,IF(B2="ZLPU Fiú KI 20",Munka1!I4,IF(B2="LPU Fiú KI 20",Munka1!I2,IF(B2="LPU Leány Ái 20",Munka1!I2,IF(B2="ZLPU Leány Ái 20",Munka1!I4,IF(B2="LPU Leány KI 20",Munka1!I2,IF(B2="ZLPU Leány KI 20",Munka1!I4,IF(B2="LPI Fiú Ái 20",Munka1!I3,IF(B2="LPI Fiú KI 20",Munka1!I3,IF(B2="LPI Leány Ái 20",Munka1!I3,IF(B2="LPI Leány KI 20",Munka1!I3,))))))))))))</f>
        <v>légpisztoly 20 lövés</v>
      </c>
      <c r="G86" s="249"/>
      <c r="H86" s="259"/>
      <c r="I86" s="259"/>
      <c r="J86" s="259"/>
      <c r="K86" s="259"/>
      <c r="L86" s="259"/>
      <c r="M86" s="259"/>
      <c r="N86" s="225"/>
      <c r="O86" s="225"/>
      <c r="P86" s="225"/>
      <c r="Q86" s="225"/>
      <c r="R86" s="225"/>
      <c r="S86" s="225"/>
      <c r="T86" s="225"/>
      <c r="U86" s="225"/>
    </row>
    <row r="87" spans="2:21" s="31" customFormat="1" ht="21" customHeight="1" x14ac:dyDescent="0.35">
      <c r="F87" s="259"/>
      <c r="G87" s="259"/>
      <c r="H87" s="259"/>
      <c r="I87" s="259"/>
      <c r="J87" s="259"/>
      <c r="K87" s="259"/>
      <c r="L87" s="259"/>
      <c r="M87" s="259"/>
      <c r="N87" s="225"/>
      <c r="O87" s="225"/>
      <c r="P87" s="225"/>
      <c r="Q87" s="225"/>
      <c r="R87" s="225"/>
      <c r="S87" s="225"/>
      <c r="T87" s="225"/>
      <c r="U87" s="225"/>
    </row>
    <row r="88" spans="2:21" s="31" customFormat="1" ht="7.5" customHeight="1" x14ac:dyDescent="1.2"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/>
    </row>
    <row r="89" spans="2:21" s="31" customFormat="1" ht="21" customHeight="1" x14ac:dyDescent="0.35">
      <c r="F89" s="249" t="s">
        <v>41</v>
      </c>
      <c r="G89" s="249"/>
      <c r="H89" s="225"/>
      <c r="I89" s="225"/>
      <c r="J89" s="225"/>
      <c r="K89" s="225"/>
      <c r="L89" s="225"/>
      <c r="M89" s="225"/>
      <c r="N89" s="225"/>
      <c r="O89" s="225"/>
      <c r="P89" s="225"/>
      <c r="Q89" s="225"/>
      <c r="R89" s="225"/>
      <c r="S89" s="225"/>
      <c r="T89" s="225"/>
      <c r="U89" s="225"/>
    </row>
    <row r="90" spans="2:21" s="31" customFormat="1" ht="21" customHeight="1" x14ac:dyDescent="0.35">
      <c r="F90" s="225"/>
      <c r="G90" s="225"/>
      <c r="H90" s="225"/>
      <c r="I90" s="225"/>
      <c r="J90" s="225"/>
      <c r="K90" s="225"/>
      <c r="L90" s="225"/>
      <c r="M90" s="225"/>
      <c r="N90" s="225"/>
      <c r="O90" s="225"/>
      <c r="P90" s="225"/>
      <c r="Q90" s="225"/>
      <c r="R90" s="225"/>
      <c r="S90" s="225"/>
      <c r="T90" s="225"/>
      <c r="U90" s="225"/>
    </row>
    <row r="91" spans="2:21" s="31" customFormat="1" ht="10.5" customHeight="1" x14ac:dyDescent="0.35">
      <c r="I91" s="55"/>
      <c r="J91" s="55"/>
      <c r="K91" s="55"/>
      <c r="L91" s="55"/>
      <c r="M91" s="55"/>
      <c r="N91" s="55"/>
      <c r="O91" s="55"/>
      <c r="P91" s="55"/>
      <c r="Q91" s="55"/>
      <c r="R91" s="55"/>
    </row>
    <row r="92" spans="2:21" s="31" customFormat="1" ht="21" customHeight="1" x14ac:dyDescent="1.2">
      <c r="B92" s="31" t="s">
        <v>43</v>
      </c>
      <c r="I92" s="55"/>
      <c r="J92" s="55"/>
      <c r="K92" s="55"/>
      <c r="L92" s="265">
        <f>IF(B2="LPU Fiú Ái 20",Áik_Lpu_Fiú_20!I4,IF(B2="ZLPU Fiú Ái 20",'Áik_Zlpu_Fiú_20 '!I4,IF(B2="LPU Fiú KI 20",KI_Lpu_Fiú_20!I4,IF(B2="ZLPU Fiú KI 20",'KI_Zlpu_Fiú_20 '!I4,IF(B2="LPU Leány Ái 20",Áik_Lpu_Leány_20!I4,IF(B2="ZLPU Leány ÁI 20",Áik_Zlpu_Leány_20!I4,IF(B2="LPU Leány KI 20",KI_Lpu_Leány_20!I4,IF(B2="ZLPU Leány KI 20",'KI_Zlpu_Leány_20 '!I4,IF(B2="LPI Fiú Ái 20",Áik_Lpi_Fiú_20!I4,IF(B2="LPI Fiú KI 20",KI_Lpi_Fiú_20!I4,IF(B2="LPI Leány Ái 20",Áik_Lpi_Leány_20!I4,IF(B2="LPI Leány KI 20",'KI Lpi_Leány_20'!I4,))))))))))))</f>
        <v>123</v>
      </c>
      <c r="M92" s="253"/>
      <c r="N92" s="253"/>
      <c r="O92" s="64"/>
      <c r="P92" s="55"/>
      <c r="Q92" s="55"/>
      <c r="R92" s="55"/>
    </row>
    <row r="93" spans="2:21" ht="21" customHeight="1" x14ac:dyDescent="1.2">
      <c r="L93" s="253"/>
      <c r="M93" s="253"/>
      <c r="N93" s="253"/>
      <c r="O93" s="64"/>
    </row>
    <row r="94" spans="2:21" ht="7.5" customHeight="1" x14ac:dyDescent="0.35"/>
    <row r="95" spans="2:21" ht="21" customHeight="1" x14ac:dyDescent="0.35">
      <c r="J95" s="255" t="s">
        <v>46</v>
      </c>
      <c r="K95" s="229"/>
      <c r="L95" s="229"/>
      <c r="M95" s="229"/>
      <c r="N95" s="229"/>
      <c r="O95" s="229"/>
      <c r="P95" s="229"/>
      <c r="Q95" s="229"/>
    </row>
    <row r="96" spans="2:21" ht="21" customHeight="1" x14ac:dyDescent="0.35">
      <c r="J96" s="229"/>
      <c r="K96" s="229"/>
      <c r="L96" s="229"/>
      <c r="M96" s="229"/>
      <c r="N96" s="229"/>
      <c r="O96" s="229"/>
      <c r="P96" s="229"/>
      <c r="Q96" s="229"/>
    </row>
    <row r="97" spans="4:21" ht="7.5" customHeight="1" x14ac:dyDescent="0.35"/>
    <row r="98" spans="4:21" ht="21" customHeight="1" x14ac:dyDescent="0.35">
      <c r="L98" s="258" t="s">
        <v>11</v>
      </c>
      <c r="M98" s="258"/>
      <c r="N98" s="258"/>
      <c r="O98" s="63"/>
    </row>
    <row r="99" spans="4:21" ht="21" customHeight="1" x14ac:dyDescent="0.35">
      <c r="H99" s="47"/>
      <c r="I99" s="47"/>
      <c r="J99" s="47"/>
      <c r="K99" s="47"/>
      <c r="L99" s="258"/>
      <c r="M99" s="258"/>
      <c r="N99" s="258"/>
      <c r="O99" s="63"/>
      <c r="P99" s="47"/>
      <c r="Q99" s="47"/>
      <c r="R99" s="47"/>
    </row>
    <row r="100" spans="4:21" ht="7.5" customHeight="1" x14ac:dyDescent="0.35"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</row>
    <row r="101" spans="4:21" ht="21" customHeight="1" x14ac:dyDescent="0.35">
      <c r="K101" s="266" t="s">
        <v>47</v>
      </c>
      <c r="L101" s="267"/>
      <c r="M101" s="267"/>
      <c r="N101" s="267"/>
      <c r="O101" s="267"/>
      <c r="P101" s="267"/>
    </row>
    <row r="102" spans="4:21" s="31" customFormat="1" ht="21" customHeight="1" x14ac:dyDescent="0.35">
      <c r="K102" s="267"/>
      <c r="L102" s="267"/>
      <c r="M102" s="267"/>
      <c r="N102" s="267"/>
      <c r="O102" s="267"/>
      <c r="P102" s="267"/>
    </row>
    <row r="103" spans="4:21" s="31" customFormat="1" ht="21" customHeight="1" x14ac:dyDescent="0.35">
      <c r="D103" s="46"/>
      <c r="E103" s="46"/>
      <c r="F103" s="46"/>
      <c r="G103" s="46"/>
    </row>
    <row r="104" spans="4:21" s="31" customFormat="1" ht="25.5" customHeight="1" x14ac:dyDescent="1.05">
      <c r="D104" s="46"/>
      <c r="E104" s="46"/>
      <c r="F104" s="250" t="s">
        <v>119</v>
      </c>
      <c r="G104" s="250"/>
      <c r="H104" s="250"/>
      <c r="I104" s="250"/>
      <c r="J104" s="250"/>
      <c r="K104" s="251"/>
      <c r="L104" s="229"/>
      <c r="M104" s="229"/>
    </row>
    <row r="105" spans="4:21" x14ac:dyDescent="0.35">
      <c r="H105" s="31"/>
    </row>
    <row r="106" spans="4:21" ht="12.75" customHeight="1" x14ac:dyDescent="0.35">
      <c r="D106" s="46"/>
      <c r="E106" s="46"/>
      <c r="F106" s="46"/>
      <c r="G106" s="46"/>
    </row>
    <row r="107" spans="4:21" ht="12.75" customHeight="1" x14ac:dyDescent="0.35">
      <c r="D107" s="46"/>
      <c r="E107" s="46"/>
      <c r="F107" s="46"/>
      <c r="G107" s="46"/>
    </row>
    <row r="109" spans="4:21" s="31" customFormat="1" ht="27.75" customHeight="1" x14ac:dyDescent="1.05">
      <c r="F109" s="256" t="s">
        <v>49</v>
      </c>
      <c r="G109" s="256"/>
      <c r="H109" s="229"/>
      <c r="I109" s="229"/>
      <c r="R109" s="256" t="s">
        <v>50</v>
      </c>
      <c r="S109" s="229"/>
      <c r="T109" s="229"/>
      <c r="U109" s="229"/>
    </row>
    <row r="110" spans="4:21" ht="7.5" customHeight="1" x14ac:dyDescent="0.35"/>
    <row r="111" spans="4:21" ht="23.25" customHeight="1" x14ac:dyDescent="0.7">
      <c r="D111" s="44"/>
      <c r="E111" s="44"/>
      <c r="F111" s="257" t="s">
        <v>48</v>
      </c>
      <c r="G111" s="257"/>
      <c r="H111" s="229"/>
      <c r="I111" s="229"/>
      <c r="R111" s="257" t="s">
        <v>51</v>
      </c>
      <c r="S111" s="229"/>
      <c r="T111" s="229"/>
      <c r="U111" s="229"/>
    </row>
    <row r="112" spans="4:21" ht="12.75" customHeight="1" x14ac:dyDescent="0.35">
      <c r="D112" s="44"/>
      <c r="E112" s="44"/>
      <c r="F112" s="44"/>
      <c r="G112" s="44"/>
      <c r="H112" s="45"/>
      <c r="I112" s="45"/>
    </row>
    <row r="122" spans="9:18" x14ac:dyDescent="0.35">
      <c r="I122" s="263"/>
      <c r="J122" s="263"/>
      <c r="K122" s="263"/>
      <c r="L122" s="263"/>
      <c r="M122" s="263"/>
      <c r="N122" s="263"/>
      <c r="O122" s="263"/>
      <c r="P122" s="263"/>
      <c r="Q122" s="263"/>
      <c r="R122" s="264"/>
    </row>
    <row r="123" spans="9:18" x14ac:dyDescent="0.35">
      <c r="I123" s="263"/>
      <c r="J123" s="263"/>
      <c r="K123" s="263"/>
      <c r="L123" s="263"/>
      <c r="M123" s="263"/>
      <c r="N123" s="263"/>
      <c r="O123" s="263"/>
      <c r="P123" s="263"/>
      <c r="Q123" s="263"/>
      <c r="R123" s="264"/>
    </row>
    <row r="124" spans="9:18" x14ac:dyDescent="0.35">
      <c r="I124" s="263"/>
      <c r="J124" s="263"/>
      <c r="K124" s="263"/>
      <c r="L124" s="263"/>
      <c r="M124" s="263"/>
      <c r="N124" s="263"/>
      <c r="O124" s="263"/>
      <c r="P124" s="263"/>
      <c r="Q124" s="263"/>
      <c r="R124" s="264"/>
    </row>
    <row r="125" spans="9:18" x14ac:dyDescent="0.35">
      <c r="I125" s="263"/>
      <c r="J125" s="263"/>
      <c r="K125" s="263"/>
      <c r="L125" s="263"/>
      <c r="M125" s="263"/>
      <c r="N125" s="263"/>
      <c r="O125" s="263"/>
      <c r="P125" s="263"/>
      <c r="Q125" s="263"/>
      <c r="R125" s="264"/>
    </row>
    <row r="126" spans="9:18" x14ac:dyDescent="0.35">
      <c r="I126" s="263"/>
      <c r="J126" s="263"/>
      <c r="K126" s="263"/>
      <c r="L126" s="263"/>
      <c r="M126" s="263"/>
      <c r="N126" s="263"/>
      <c r="O126" s="263"/>
      <c r="P126" s="263"/>
      <c r="Q126" s="263"/>
      <c r="R126" s="264"/>
    </row>
    <row r="127" spans="9:18" x14ac:dyDescent="0.35">
      <c r="I127" s="263"/>
      <c r="J127" s="263"/>
      <c r="K127" s="263"/>
      <c r="L127" s="263"/>
      <c r="M127" s="263"/>
      <c r="N127" s="263"/>
      <c r="O127" s="263"/>
      <c r="P127" s="263"/>
      <c r="Q127" s="263"/>
      <c r="R127" s="264"/>
    </row>
    <row r="128" spans="9:18" ht="93" customHeight="1" x14ac:dyDescent="0.35"/>
    <row r="129" spans="2:21" ht="15.75" customHeight="1" x14ac:dyDescent="1.65">
      <c r="H129" s="261" t="str">
        <f>IF(B2="LPU Fiú Ái 20",Áik_Lpu_Fiú_20!B5,IF(B2="LPU Fiú KI 20",KI_Lpu_Fiú_20!B5,IF(B2="ZLPU Fiú Ái 20",'Áik_Zlpu_Fiú_20 '!B5,IF(B2="ZLPU Fiú KI 20",'KI_Zlpu_Fiú_20 '!B5,IF(B2="LPU Leány Ái 20",Áik_Lpu_Leány_20!B5,IF(B2="ZLPU Leány Ái 20",Áik_Zlpu_Leány_20!B5,IF(B2="LPU Leány KI 20",KI_Lpu_Leány_20!B5,IF(B2="ZLPU Leány KI 20",'KI_Zlpu_Leány_20 '!B5,IF(B2="LPI Fiú Ái 20",Áik_Lpi_Fiú_20!B5,IF(B2="LPI Fiú KI 20",KI_Lpi_Fiú_20!B5,IF(B2="LPI Leány Ái 20",Áik_Lpi_Leány_20!B5,IF(B2="LPI Leány KI 20",'KI Lpi_Leány_20'!B5,))))))))))))</f>
        <v>Hadnagy Ivett</v>
      </c>
      <c r="I129" s="262"/>
      <c r="J129" s="262"/>
      <c r="K129" s="262"/>
      <c r="L129" s="262"/>
      <c r="M129" s="262"/>
      <c r="N129" s="262"/>
      <c r="O129" s="262"/>
      <c r="P129" s="262"/>
      <c r="Q129" s="262"/>
      <c r="R129" s="262"/>
      <c r="S129" s="262"/>
      <c r="T129" s="79"/>
    </row>
    <row r="130" spans="2:21" ht="12.75" customHeight="1" x14ac:dyDescent="1.65">
      <c r="H130" s="262"/>
      <c r="I130" s="262"/>
      <c r="J130" s="262"/>
      <c r="K130" s="262"/>
      <c r="L130" s="262"/>
      <c r="M130" s="262"/>
      <c r="N130" s="262"/>
      <c r="O130" s="262"/>
      <c r="P130" s="262"/>
      <c r="Q130" s="262"/>
      <c r="R130" s="262"/>
      <c r="S130" s="262"/>
      <c r="T130" s="79"/>
    </row>
    <row r="131" spans="2:21" s="31" customFormat="1" ht="12.75" customHeight="1" x14ac:dyDescent="1.65">
      <c r="B131" s="31" t="s">
        <v>9</v>
      </c>
      <c r="F131" s="55"/>
      <c r="G131" s="55"/>
      <c r="H131" s="262"/>
      <c r="I131" s="262"/>
      <c r="J131" s="262"/>
      <c r="K131" s="262"/>
      <c r="L131" s="262"/>
      <c r="M131" s="262"/>
      <c r="N131" s="262"/>
      <c r="O131" s="262"/>
      <c r="P131" s="262"/>
      <c r="Q131" s="262"/>
      <c r="R131" s="262"/>
      <c r="S131" s="262"/>
      <c r="T131" s="79"/>
    </row>
    <row r="132" spans="2:21" ht="12.75" customHeight="1" x14ac:dyDescent="1.65">
      <c r="H132" s="262"/>
      <c r="I132" s="262"/>
      <c r="J132" s="262"/>
      <c r="K132" s="262"/>
      <c r="L132" s="262"/>
      <c r="M132" s="262"/>
      <c r="N132" s="262"/>
      <c r="O132" s="262"/>
      <c r="P132" s="262"/>
      <c r="Q132" s="262"/>
      <c r="R132" s="262"/>
      <c r="S132" s="262"/>
      <c r="T132" s="79"/>
    </row>
    <row r="133" spans="2:21" ht="12.75" customHeight="1" x14ac:dyDescent="1.65">
      <c r="H133" s="262"/>
      <c r="I133" s="262"/>
      <c r="J133" s="262"/>
      <c r="K133" s="262"/>
      <c r="L133" s="262"/>
      <c r="M133" s="262"/>
      <c r="N133" s="262"/>
      <c r="O133" s="262"/>
      <c r="P133" s="262"/>
      <c r="Q133" s="262"/>
      <c r="R133" s="262"/>
      <c r="S133" s="262"/>
      <c r="T133" s="79"/>
    </row>
    <row r="134" spans="2:21" ht="28.9" x14ac:dyDescent="0.9">
      <c r="K134" s="260" t="s">
        <v>42</v>
      </c>
      <c r="L134" s="260"/>
      <c r="M134" s="260"/>
      <c r="N134" s="260"/>
      <c r="O134" s="260"/>
      <c r="P134" s="260"/>
    </row>
    <row r="135" spans="2:21" ht="21" customHeight="1" x14ac:dyDescent="0.35">
      <c r="G135" s="248" t="s">
        <v>120</v>
      </c>
      <c r="H135" s="229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</row>
    <row r="136" spans="2:21" ht="21" customHeight="1" x14ac:dyDescent="0.35">
      <c r="G136" s="229"/>
      <c r="H136" s="229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</row>
    <row r="137" spans="2:21" ht="7.5" customHeight="1" x14ac:dyDescent="0.35"/>
    <row r="138" spans="2:21" ht="21" customHeight="1" x14ac:dyDescent="0.35">
      <c r="F138" s="249" t="s">
        <v>118</v>
      </c>
      <c r="G138" s="249"/>
      <c r="H138" s="229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</row>
    <row r="139" spans="2:21" ht="21" customHeight="1" x14ac:dyDescent="0.35">
      <c r="F139" s="229"/>
      <c r="G139" s="229"/>
      <c r="H139" s="229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</row>
    <row r="140" spans="2:21" ht="7.5" customHeight="1" x14ac:dyDescent="0.35"/>
    <row r="141" spans="2:21" ht="21" customHeight="1" x14ac:dyDescent="0.35">
      <c r="B141" t="s">
        <v>44</v>
      </c>
      <c r="F141" s="252" t="str">
        <f>IF(B2="LPU Leány Ái 20",Munka1!F4,IF(B2="ZLPU Leány Ái 20",Munka1!F4,IF(B2="ZLPU Fiú Ái 20",Munka1!F2,IF(B2="LPU Fiú Ái 20",Munka1!F2,IF(B2="ZLPU Fiú KI 20",Munka1!F3,IF(B2="LPI Leány Ái 20",Munka1!F4,IF(B2="LPI Fiú Ái 20",Munka1!F2,IF(B2="LPU Leány KI 20",Munka1!F5,IF(B2="ZLPU Leány KI 20",Munka1!F5,IF(B2="LPU Fiú KI 20",Munka1!F3,IF(B2="LPI Leány KI 20",Munka1!F5,IF(B2="LPI Fiú KI 20",Munka1!F3,))))))))))))</f>
        <v>középiskolás leány</v>
      </c>
      <c r="G141" s="252"/>
      <c r="H141" s="253"/>
      <c r="I141" s="253"/>
      <c r="J141" s="253"/>
      <c r="K141" s="253"/>
      <c r="L141" s="253"/>
      <c r="M141" s="253"/>
      <c r="N141" s="253"/>
      <c r="O141" s="229"/>
      <c r="P141" s="254" t="s">
        <v>154</v>
      </c>
      <c r="Q141" s="253"/>
      <c r="R141" s="253"/>
      <c r="S141" s="253"/>
      <c r="T141" s="253"/>
      <c r="U141" s="229"/>
    </row>
    <row r="142" spans="2:21" ht="21" customHeight="1" x14ac:dyDescent="0.35">
      <c r="F142" s="253"/>
      <c r="G142" s="253"/>
      <c r="H142" s="253"/>
      <c r="I142" s="253"/>
      <c r="J142" s="253"/>
      <c r="K142" s="253"/>
      <c r="L142" s="253"/>
      <c r="M142" s="253"/>
      <c r="N142" s="253"/>
      <c r="O142" s="229"/>
      <c r="P142" s="253"/>
      <c r="Q142" s="253"/>
      <c r="R142" s="253"/>
      <c r="S142" s="253"/>
      <c r="T142" s="253"/>
      <c r="U142" s="229"/>
    </row>
    <row r="143" spans="2:21" ht="7.5" customHeight="1" x14ac:dyDescent="0.35"/>
    <row r="144" spans="2:21" ht="21" customHeight="1" x14ac:dyDescent="0.35">
      <c r="B144" t="s">
        <v>45</v>
      </c>
      <c r="F144" s="249" t="str">
        <f>IF(B2="LPU Fiú Ái 20",Munka1!I2,IF(B2="ZLPU Fiú Ái 20",Munka1!I4,IF(B2="ZLPU Fiú KI 20",Munka1!I4,IF(B2="LPU Fiú KI 20",Munka1!I2,IF(B2="LPU Leány Ái 20",Munka1!I2,IF(B2="ZLPU Leány Ái 20",Munka1!I4,IF(B2="LPU Leány KI 20",Munka1!I2,IF(B2="ZLPU Leány KI 20",Munka1!I4,IF(B2="LPI Fiú Ái 20",Munka1!I3,IF(B2="LPI Fiú KI 20",Munka1!I3,IF(B2="LPI Leány Ái 20",Munka1!I3,IF(B2="LPI Leány KI 20",Munka1!I3,))))))))))))</f>
        <v>légpisztoly 20 lövés</v>
      </c>
      <c r="G144" s="249"/>
      <c r="H144" s="259"/>
      <c r="I144" s="259"/>
      <c r="J144" s="259"/>
      <c r="K144" s="259"/>
      <c r="L144" s="259"/>
      <c r="M144" s="259"/>
      <c r="N144" s="225"/>
      <c r="O144" s="225"/>
      <c r="P144" s="225"/>
      <c r="Q144" s="225"/>
      <c r="R144" s="225"/>
      <c r="S144" s="225"/>
      <c r="T144" s="225"/>
      <c r="U144" s="225"/>
    </row>
    <row r="145" spans="2:26" s="31" customFormat="1" ht="21" customHeight="1" x14ac:dyDescent="0.35">
      <c r="F145" s="259"/>
      <c r="G145" s="259"/>
      <c r="H145" s="259"/>
      <c r="I145" s="259"/>
      <c r="J145" s="259"/>
      <c r="K145" s="259"/>
      <c r="L145" s="259"/>
      <c r="M145" s="259"/>
      <c r="N145" s="225"/>
      <c r="O145" s="225"/>
      <c r="P145" s="225"/>
      <c r="Q145" s="225"/>
      <c r="R145" s="225"/>
      <c r="S145" s="225"/>
      <c r="T145" s="225"/>
      <c r="U145" s="225"/>
      <c r="Z145" s="60"/>
    </row>
    <row r="146" spans="2:26" s="31" customFormat="1" ht="7.5" customHeight="1" x14ac:dyDescent="1.2"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/>
      <c r="Z146" s="60"/>
    </row>
    <row r="147" spans="2:26" s="31" customFormat="1" ht="21" customHeight="1" x14ac:dyDescent="0.35">
      <c r="F147" s="249" t="s">
        <v>41</v>
      </c>
      <c r="G147" s="249"/>
      <c r="H147" s="225"/>
      <c r="I147" s="225"/>
      <c r="J147" s="225"/>
      <c r="K147" s="225"/>
      <c r="L147" s="225"/>
      <c r="M147" s="225"/>
      <c r="N147" s="225"/>
      <c r="O147" s="225"/>
      <c r="P147" s="225"/>
      <c r="Q147" s="225"/>
      <c r="R147" s="225"/>
      <c r="S147" s="225"/>
      <c r="T147" s="225"/>
      <c r="U147" s="225"/>
      <c r="V147" s="40"/>
      <c r="Z147" s="60"/>
    </row>
    <row r="148" spans="2:26" s="31" customFormat="1" ht="21" customHeight="1" x14ac:dyDescent="0.35">
      <c r="F148" s="225"/>
      <c r="G148" s="225"/>
      <c r="H148" s="225"/>
      <c r="I148" s="225"/>
      <c r="J148" s="225"/>
      <c r="K148" s="225"/>
      <c r="L148" s="225"/>
      <c r="M148" s="225"/>
      <c r="N148" s="225"/>
      <c r="O148" s="225"/>
      <c r="P148" s="225"/>
      <c r="Q148" s="225"/>
      <c r="R148" s="225"/>
      <c r="S148" s="225"/>
      <c r="T148" s="225"/>
      <c r="U148" s="225"/>
      <c r="V148" s="40"/>
      <c r="Z148" s="60"/>
    </row>
    <row r="149" spans="2:26" ht="7.5" customHeight="1" x14ac:dyDescent="0.35"/>
    <row r="150" spans="2:26" ht="21" customHeight="1" x14ac:dyDescent="0.35">
      <c r="B150" t="s">
        <v>43</v>
      </c>
      <c r="L150" s="265">
        <f>IF(B2="LPU Fiú Ái 20",Áik_Lpu_Fiú_20!I5,IF(B2="ZLPU Fiú Ái 20",'Áik_Zlpu_Fiú_20 '!I5,IF(B2="LPU Fiú KI 20",KI_Lpu_Fiú_20!I5,IF(B2="ZLPU Fiú KI 20",'KI_Zlpu_Fiú_20 '!I5,IF(B2="LPU Leány Ái 20",Áik_Lpu_Leány_20!I5,IF(B2="ZLPU Leány ÁI 20",Áik_Zlpu_Leány_20!I5,IF(B2="LPU Leány KI 20",KI_Lpu_Leány_20!I5,IF(B2="ZLPU Leány KI 20",'KI_Zlpu_Leány_20 '!I5,IF(B2="LPI Fiú Ái 20",Áik_Lpi_Fiú_20!I5,IF(B2="LPI Fiú KI 20",KI_Lpi_Fiú_20!I5,IF(B2="LPI Leány Ái 20",Áik_Lpi_Leány_20!I5,IF(B2="LPI Leány KI 20",'KI Lpi_Leány_20'!I5,))))))))))))</f>
        <v>168</v>
      </c>
      <c r="M150" s="265"/>
      <c r="N150" s="265"/>
      <c r="O150" s="62"/>
    </row>
    <row r="151" spans="2:26" ht="21" customHeight="1" x14ac:dyDescent="0.35">
      <c r="L151" s="265"/>
      <c r="M151" s="265"/>
      <c r="N151" s="265"/>
      <c r="O151" s="62"/>
    </row>
    <row r="152" spans="2:26" ht="7.5" customHeight="1" x14ac:dyDescent="0.35"/>
    <row r="153" spans="2:26" ht="21" customHeight="1" x14ac:dyDescent="0.35">
      <c r="J153" s="255" t="s">
        <v>46</v>
      </c>
      <c r="K153" s="229"/>
      <c r="L153" s="229"/>
      <c r="M153" s="229"/>
      <c r="N153" s="229"/>
      <c r="O153" s="229"/>
      <c r="P153" s="229"/>
      <c r="Q153" s="229"/>
    </row>
    <row r="154" spans="2:26" ht="21" customHeight="1" x14ac:dyDescent="0.35">
      <c r="J154" s="229"/>
      <c r="K154" s="229"/>
      <c r="L154" s="229"/>
      <c r="M154" s="229"/>
      <c r="N154" s="229"/>
      <c r="O154" s="229"/>
      <c r="P154" s="229"/>
      <c r="Q154" s="229"/>
    </row>
    <row r="155" spans="2:26" ht="7.5" customHeight="1" x14ac:dyDescent="0.35"/>
    <row r="156" spans="2:26" ht="21" customHeight="1" x14ac:dyDescent="0.35">
      <c r="L156" s="258" t="s">
        <v>12</v>
      </c>
      <c r="M156" s="258"/>
      <c r="N156" s="258"/>
      <c r="O156" s="63"/>
    </row>
    <row r="157" spans="2:26" ht="21" customHeight="1" x14ac:dyDescent="0.35">
      <c r="H157" s="47"/>
      <c r="I157" s="47"/>
      <c r="J157" s="47"/>
      <c r="K157" s="47"/>
      <c r="L157" s="258"/>
      <c r="M157" s="258"/>
      <c r="N157" s="258"/>
      <c r="O157" s="63"/>
      <c r="P157" s="47"/>
      <c r="Q157" s="47"/>
      <c r="R157" s="47"/>
    </row>
    <row r="158" spans="2:26" ht="7.5" customHeight="1" x14ac:dyDescent="0.35"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</row>
    <row r="159" spans="2:26" ht="21" customHeight="1" x14ac:dyDescent="0.35">
      <c r="K159" s="266" t="s">
        <v>47</v>
      </c>
      <c r="L159" s="267"/>
      <c r="M159" s="267"/>
      <c r="N159" s="267"/>
      <c r="O159" s="267"/>
      <c r="P159" s="267"/>
    </row>
    <row r="160" spans="2:26" ht="21" customHeight="1" x14ac:dyDescent="0.35">
      <c r="K160" s="267"/>
      <c r="L160" s="267"/>
      <c r="M160" s="267"/>
      <c r="N160" s="267"/>
      <c r="O160" s="267"/>
      <c r="P160" s="267"/>
    </row>
    <row r="161" spans="4:21" s="31" customFormat="1" ht="21" customHeight="1" x14ac:dyDescent="0.35">
      <c r="D161" s="46"/>
      <c r="E161" s="46"/>
      <c r="F161" s="46"/>
      <c r="G161" s="46"/>
    </row>
    <row r="162" spans="4:21" s="31" customFormat="1" ht="25.5" customHeight="1" x14ac:dyDescent="1.05">
      <c r="D162" s="46"/>
      <c r="E162" s="46"/>
      <c r="F162" s="250" t="s">
        <v>119</v>
      </c>
      <c r="G162" s="250"/>
      <c r="H162" s="250"/>
      <c r="I162" s="250"/>
      <c r="J162" s="250"/>
      <c r="K162" s="251"/>
      <c r="L162" s="229"/>
      <c r="M162" s="229"/>
    </row>
    <row r="164" spans="4:21" s="31" customFormat="1" ht="12.75" customHeight="1" x14ac:dyDescent="0.35">
      <c r="D164" s="46"/>
      <c r="E164" s="46"/>
      <c r="F164" s="46"/>
      <c r="G164" s="46"/>
    </row>
    <row r="165" spans="4:21" s="31" customFormat="1" ht="12.75" customHeight="1" x14ac:dyDescent="0.35">
      <c r="D165" s="46"/>
      <c r="E165" s="46"/>
      <c r="F165" s="46"/>
      <c r="G165" s="46"/>
    </row>
    <row r="167" spans="4:21" ht="27.75" customHeight="1" x14ac:dyDescent="1.05">
      <c r="F167" s="256" t="s">
        <v>49</v>
      </c>
      <c r="G167" s="256"/>
      <c r="H167" s="229"/>
      <c r="I167" s="229"/>
      <c r="R167" s="256" t="s">
        <v>50</v>
      </c>
      <c r="S167" s="229"/>
      <c r="T167" s="229"/>
      <c r="U167" s="229"/>
    </row>
    <row r="168" spans="4:21" ht="7.5" customHeight="1" x14ac:dyDescent="0.35"/>
    <row r="169" spans="4:21" s="31" customFormat="1" ht="23.25" customHeight="1" x14ac:dyDescent="0.7">
      <c r="D169" s="44"/>
      <c r="E169" s="44"/>
      <c r="F169" s="257" t="s">
        <v>48</v>
      </c>
      <c r="G169" s="257"/>
      <c r="H169" s="229"/>
      <c r="I169" s="229"/>
      <c r="R169" s="257" t="s">
        <v>51</v>
      </c>
      <c r="S169" s="229"/>
      <c r="T169" s="229"/>
      <c r="U169" s="229"/>
    </row>
    <row r="170" spans="4:21" s="31" customFormat="1" ht="12.75" customHeight="1" x14ac:dyDescent="0.35">
      <c r="D170" s="44"/>
      <c r="E170" s="44"/>
      <c r="F170" s="44"/>
      <c r="G170" s="44"/>
      <c r="H170" s="45"/>
      <c r="I170" s="45"/>
    </row>
  </sheetData>
  <mergeCells count="54">
    <mergeCell ref="F169:I169"/>
    <mergeCell ref="F167:I167"/>
    <mergeCell ref="F80:U81"/>
    <mergeCell ref="F51:I51"/>
    <mergeCell ref="R169:U169"/>
    <mergeCell ref="R167:U167"/>
    <mergeCell ref="L150:N151"/>
    <mergeCell ref="L156:N157"/>
    <mergeCell ref="K159:P160"/>
    <mergeCell ref="J153:Q154"/>
    <mergeCell ref="F144:U145"/>
    <mergeCell ref="F89:U90"/>
    <mergeCell ref="F86:U87"/>
    <mergeCell ref="F162:M162"/>
    <mergeCell ref="F147:U148"/>
    <mergeCell ref="P141:U142"/>
    <mergeCell ref="I6:R11"/>
    <mergeCell ref="I64:R69"/>
    <mergeCell ref="I122:R127"/>
    <mergeCell ref="K76:P76"/>
    <mergeCell ref="H71:S75"/>
    <mergeCell ref="H13:S17"/>
    <mergeCell ref="J95:Q96"/>
    <mergeCell ref="R109:U109"/>
    <mergeCell ref="R111:U111"/>
    <mergeCell ref="L92:N93"/>
    <mergeCell ref="L98:N99"/>
    <mergeCell ref="K18:P18"/>
    <mergeCell ref="L34:N35"/>
    <mergeCell ref="F22:U23"/>
    <mergeCell ref="K43:P44"/>
    <mergeCell ref="K101:P102"/>
    <mergeCell ref="F141:O142"/>
    <mergeCell ref="K134:P134"/>
    <mergeCell ref="H129:S133"/>
    <mergeCell ref="F111:I111"/>
    <mergeCell ref="F109:I109"/>
    <mergeCell ref="F138:U139"/>
    <mergeCell ref="G19:T20"/>
    <mergeCell ref="G77:T78"/>
    <mergeCell ref="G135:T136"/>
    <mergeCell ref="F31:U32"/>
    <mergeCell ref="F46:M46"/>
    <mergeCell ref="F104:M104"/>
    <mergeCell ref="F83:O84"/>
    <mergeCell ref="P83:U84"/>
    <mergeCell ref="J37:Q38"/>
    <mergeCell ref="R51:U51"/>
    <mergeCell ref="R53:U53"/>
    <mergeCell ref="F53:I53"/>
    <mergeCell ref="P25:U26"/>
    <mergeCell ref="F25:O26"/>
    <mergeCell ref="L40:N41"/>
    <mergeCell ref="F28:U29"/>
  </mergeCells>
  <dataValidations count="1">
    <dataValidation type="list" allowBlank="1" showInputMessage="1" showErrorMessage="1" sqref="B2" xr:uid="{00000000-0002-0000-0E00-000000000000}">
      <formula1>Versenyszámok</formula1>
    </dataValidation>
  </dataValidations>
  <pageMargins left="0.74803149606299213" right="0.62992125984251968" top="0.74803149606299213" bottom="0.15748031496062992" header="0.31496062992125984" footer="0.31496062992125984"/>
  <pageSetup paperSize="11" scale="54" orientation="portrait" horizontalDpi="4294967293" r:id="rId1"/>
  <rowBreaks count="2" manualBreakCount="2">
    <brk id="60" min="3" max="20" man="1"/>
    <brk id="118" min="3" max="20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AA179"/>
  <sheetViews>
    <sheetView view="pageBreakPreview" topLeftCell="B139" zoomScaleSheetLayoutView="100" workbookViewId="0">
      <selection activeCell="P146" sqref="P146:V147"/>
    </sheetView>
  </sheetViews>
  <sheetFormatPr defaultColWidth="9.1328125" defaultRowHeight="12.75" x14ac:dyDescent="0.35"/>
  <cols>
    <col min="1" max="1" width="6.3984375" customWidth="1"/>
    <col min="2" max="2" width="23.86328125" customWidth="1"/>
    <col min="3" max="3" width="5.59765625" customWidth="1"/>
    <col min="4" max="5" width="0.1328125" customWidth="1"/>
    <col min="6" max="6" width="5" customWidth="1"/>
    <col min="7" max="7" width="4.86328125" customWidth="1"/>
    <col min="8" max="8" width="9.1328125" customWidth="1"/>
    <col min="9" max="9" width="7.265625" customWidth="1"/>
    <col min="12" max="14" width="4.265625" customWidth="1"/>
    <col min="15" max="15" width="4.1328125" customWidth="1"/>
    <col min="16" max="16" width="5.1328125" customWidth="1"/>
    <col min="20" max="20" width="5" customWidth="1"/>
    <col min="21" max="22" width="4.86328125" customWidth="1"/>
  </cols>
  <sheetData>
    <row r="1" spans="2:22" ht="13.15" thickBot="1" x14ac:dyDescent="0.4"/>
    <row r="2" spans="2:22" ht="21" customHeight="1" thickTop="1" thickBot="1" x14ac:dyDescent="0.4">
      <c r="B2" s="61" t="s">
        <v>30</v>
      </c>
    </row>
    <row r="3" spans="2:22" ht="13.15" thickTop="1" x14ac:dyDescent="0.35"/>
    <row r="6" spans="2:22" x14ac:dyDescent="0.35">
      <c r="I6" s="263"/>
      <c r="J6" s="263"/>
      <c r="K6" s="263"/>
      <c r="L6" s="263"/>
      <c r="M6" s="263"/>
      <c r="N6" s="263"/>
      <c r="O6" s="263"/>
      <c r="P6" s="263"/>
      <c r="Q6" s="263"/>
      <c r="R6" s="264"/>
    </row>
    <row r="7" spans="2:22" x14ac:dyDescent="0.35">
      <c r="I7" s="263"/>
      <c r="J7" s="263"/>
      <c r="K7" s="263"/>
      <c r="L7" s="263"/>
      <c r="M7" s="263"/>
      <c r="N7" s="263"/>
      <c r="O7" s="263"/>
      <c r="P7" s="263"/>
      <c r="Q7" s="263"/>
      <c r="R7" s="264"/>
    </row>
    <row r="8" spans="2:22" x14ac:dyDescent="0.35">
      <c r="I8" s="263"/>
      <c r="J8" s="263"/>
      <c r="K8" s="263"/>
      <c r="L8" s="263"/>
      <c r="M8" s="263"/>
      <c r="N8" s="263"/>
      <c r="O8" s="263"/>
      <c r="P8" s="263"/>
      <c r="Q8" s="263"/>
      <c r="R8" s="264"/>
    </row>
    <row r="9" spans="2:22" x14ac:dyDescent="0.35">
      <c r="I9" s="263"/>
      <c r="J9" s="263"/>
      <c r="K9" s="263"/>
      <c r="L9" s="263"/>
      <c r="M9" s="263"/>
      <c r="N9" s="263"/>
      <c r="O9" s="263"/>
      <c r="P9" s="263"/>
      <c r="Q9" s="263"/>
      <c r="R9" s="264"/>
    </row>
    <row r="10" spans="2:22" x14ac:dyDescent="0.35">
      <c r="I10" s="263"/>
      <c r="J10" s="263"/>
      <c r="K10" s="263"/>
      <c r="L10" s="263"/>
      <c r="M10" s="263"/>
      <c r="N10" s="263"/>
      <c r="O10" s="263"/>
      <c r="P10" s="263"/>
      <c r="Q10" s="263"/>
      <c r="R10" s="264"/>
    </row>
    <row r="11" spans="2:22" x14ac:dyDescent="0.35">
      <c r="I11" s="263"/>
      <c r="J11" s="263"/>
      <c r="K11" s="263"/>
      <c r="L11" s="263"/>
      <c r="M11" s="263"/>
      <c r="N11" s="263"/>
      <c r="O11" s="263"/>
      <c r="P11" s="263"/>
      <c r="Q11" s="263"/>
      <c r="R11" s="264"/>
    </row>
    <row r="12" spans="2:22" ht="99" customHeight="1" x14ac:dyDescent="0.35"/>
    <row r="13" spans="2:22" ht="12.75" customHeight="1" x14ac:dyDescent="0.35">
      <c r="F13" s="268" t="e">
        <f>IF(B2="LPU Fiú Ái 20",Áik_Lpu_Fiú_20!#REF!,IF(B2="LPU Fiú KI 20",KI_Lpu_Fiú_20!B45,IF(B2="ZLPU Fiú Ái 20",'Áik_Zlpu_Fiú_20 '!B33,IF(B2="ZLPU Fiú KI 20",'KI_Zlpu_Fiú_20 '!B33,IF(B2="LPU Leány Ái 20",Áik_Lpu_Leány_20!B33,IF(B2="ZLPU Leány Ái 20",Áik_Zlpu_Leány_20!#REF!,IF(B2="LPU Leány KI 20",KI_Lpu_Leány_20!#REF!,IF(B2="ZLPU Leány KI 20",'KI_Zlpu_Leány_20 '!#REF!,IF(B2="LPI Fiú Ái 20",Áik_Lpi_Fiú_20!#REF!,IF(B2="LPI Fiú KI 20",KI_Lpi_Fiú_20!B33,IF(B2="LPI Leány Ái 20",Áik_Lpi_Leány_20!B33,IF(B2="LPI Leány KI 20",'KI Lpi_Leány_20'!B33,))))))))))))</f>
        <v>#REF!</v>
      </c>
      <c r="G13" s="229"/>
      <c r="H13" s="229"/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</row>
    <row r="14" spans="2:22" ht="12.75" customHeight="1" x14ac:dyDescent="0.35"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</row>
    <row r="15" spans="2:22" ht="12.75" customHeight="1" x14ac:dyDescent="0.35">
      <c r="B15" t="s">
        <v>9</v>
      </c>
      <c r="F15" s="229"/>
      <c r="G15" s="229"/>
      <c r="H15" s="229"/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</row>
    <row r="16" spans="2:22" ht="12.75" customHeight="1" x14ac:dyDescent="0.35">
      <c r="F16" s="229"/>
      <c r="G16" s="229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</row>
    <row r="17" spans="2:22" ht="12.75" customHeight="1" x14ac:dyDescent="0.35"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</row>
    <row r="18" spans="2:22" ht="12.75" customHeight="1" x14ac:dyDescent="0.35"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</row>
    <row r="19" spans="2:22" ht="19.5" customHeight="1" x14ac:dyDescent="0.9">
      <c r="J19" s="77"/>
      <c r="K19" s="260" t="s">
        <v>79</v>
      </c>
      <c r="L19" s="229"/>
      <c r="M19" s="229"/>
      <c r="N19" s="229"/>
      <c r="O19" s="229"/>
      <c r="P19" s="229"/>
    </row>
    <row r="20" spans="2:22" ht="12.75" customHeight="1" x14ac:dyDescent="0.35">
      <c r="G20" s="274" t="s">
        <v>146</v>
      </c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</row>
    <row r="21" spans="2:22" ht="12.75" customHeight="1" x14ac:dyDescent="0.35">
      <c r="G21" s="229"/>
      <c r="H21" s="229"/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</row>
    <row r="22" spans="2:22" ht="21" customHeight="1" x14ac:dyDescent="1.2">
      <c r="G22" s="248" t="s">
        <v>117</v>
      </c>
      <c r="H22" s="229"/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64"/>
    </row>
    <row r="23" spans="2:22" ht="21" customHeight="1" x14ac:dyDescent="1.2"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64"/>
    </row>
    <row r="24" spans="2:22" ht="7.5" customHeight="1" x14ac:dyDescent="0.35">
      <c r="I24" s="56"/>
      <c r="J24" s="56"/>
      <c r="K24" s="56"/>
      <c r="L24" s="56"/>
      <c r="M24" s="56"/>
      <c r="N24" s="56"/>
      <c r="O24" s="56"/>
      <c r="P24" s="56"/>
      <c r="Q24" s="56"/>
      <c r="R24" s="56"/>
    </row>
    <row r="25" spans="2:22" ht="21" customHeight="1" x14ac:dyDescent="0.35">
      <c r="F25" s="249" t="s">
        <v>118</v>
      </c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</row>
    <row r="26" spans="2:22" ht="21" customHeight="1" x14ac:dyDescent="0.35"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</row>
    <row r="27" spans="2:22" ht="7.5" customHeight="1" x14ac:dyDescent="1.1000000000000001"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</row>
    <row r="28" spans="2:22" ht="21" customHeight="1" x14ac:dyDescent="0.35">
      <c r="B28" s="51" t="s">
        <v>44</v>
      </c>
      <c r="D28" t="s">
        <v>73</v>
      </c>
      <c r="G28" s="252" t="str">
        <f>IF(B2="LPU Leány Ái 20",Munka1!F4,IF(B2="ZLPU Leány Ái 20",Munka1!F4,IF(B2="ZLPU Fiú Ái 20",Munka1!F2,IF(B2="LPU Fiú Ái 20",Munka1!F2,IF(B2="ZLPU Fiú KI 20",Munka1!F3,IF(B2="LPI Leány Ái 20",Munka1!F4,IF(B2="LPI Fiú Ái 20",Munka1!F2,IF(B2="LPU Leány KI 20",Munka1!F5,IF(B2="ZLPU Leány KI 20",Munka1!F5,IF(B2="LPU Fiú KI 20",Munka1!F3,IF(B2="LPI Leány KI 20",Munka1!F5,IF(B2="LPI Fiú KI 20",Munka1!F3,))))))))))))</f>
        <v>középiskolás leány</v>
      </c>
      <c r="H28" s="253"/>
      <c r="I28" s="253"/>
      <c r="J28" s="253"/>
      <c r="K28" s="253"/>
      <c r="L28" s="253"/>
      <c r="M28" s="253"/>
      <c r="N28" s="253"/>
      <c r="O28" s="229"/>
      <c r="P28" s="254" t="s">
        <v>154</v>
      </c>
      <c r="Q28" s="253"/>
      <c r="R28" s="253"/>
      <c r="S28" s="253"/>
      <c r="T28" s="253"/>
      <c r="U28" s="253"/>
      <c r="V28" s="229"/>
    </row>
    <row r="29" spans="2:22" ht="21" customHeight="1" x14ac:dyDescent="0.35">
      <c r="G29" s="253"/>
      <c r="H29" s="253"/>
      <c r="I29" s="253"/>
      <c r="J29" s="253"/>
      <c r="K29" s="253"/>
      <c r="L29" s="253"/>
      <c r="M29" s="253"/>
      <c r="N29" s="253"/>
      <c r="O29" s="229"/>
      <c r="P29" s="253"/>
      <c r="Q29" s="253"/>
      <c r="R29" s="253"/>
      <c r="S29" s="253"/>
      <c r="T29" s="253"/>
      <c r="U29" s="253"/>
      <c r="V29" s="229"/>
    </row>
    <row r="30" spans="2:22" ht="7.5" customHeight="1" x14ac:dyDescent="0.35"/>
    <row r="31" spans="2:22" ht="21" customHeight="1" x14ac:dyDescent="0.35">
      <c r="B31" s="51" t="s">
        <v>45</v>
      </c>
      <c r="G31" s="249" t="str">
        <f>IF(B2="LPU Fiú Ái 20",Munka1!I2,IF(B2="ZLPU Fiú Ái 20",Munka1!I4,IF(B2="ZLPU Fiú KI 20",Munka1!I4,IF(B2="LPU Fiú KI 20",Munka1!I2,IF(B2="LPU Leány Ái 20",Munka1!I2,IF(B2="ZLPU Leány Ái 20",Munka1!I4,IF(B2="LPU Leány KI 20",Munka1!I2,IF(B2="ZLPU Leány KI 20",Munka1!I4,IF(B2="LPI Fiú Ái 20",Munka1!I3,IF(B2="LPI Fiú KI 20",Munka1!I3,IF(B2="LPI Leány Ái 20",Munka1!I3,IF(B2="LPI Leány KI 20",Munka1!I3,))))))))))))</f>
        <v>nyílt irányzékú légpuska 20 lövés</v>
      </c>
      <c r="H31" s="259"/>
      <c r="I31" s="259"/>
      <c r="J31" s="259"/>
      <c r="K31" s="259"/>
      <c r="L31" s="259"/>
      <c r="M31" s="259"/>
      <c r="N31" s="225"/>
      <c r="O31" s="225"/>
      <c r="P31" s="225"/>
      <c r="Q31" s="225"/>
      <c r="R31" s="225"/>
      <c r="S31" s="225"/>
      <c r="T31" s="225"/>
      <c r="U31" s="225"/>
      <c r="V31" s="225"/>
    </row>
    <row r="32" spans="2:22" ht="21" customHeight="1" x14ac:dyDescent="0.35">
      <c r="G32" s="259"/>
      <c r="H32" s="259"/>
      <c r="I32" s="259"/>
      <c r="J32" s="259"/>
      <c r="K32" s="259"/>
      <c r="L32" s="259"/>
      <c r="M32" s="259"/>
      <c r="N32" s="225"/>
      <c r="O32" s="225"/>
      <c r="P32" s="225"/>
      <c r="Q32" s="225"/>
      <c r="R32" s="225"/>
      <c r="S32" s="225"/>
      <c r="T32" s="225"/>
      <c r="U32" s="225"/>
      <c r="V32" s="225"/>
    </row>
    <row r="33" spans="2:22" ht="7.5" customHeight="1" x14ac:dyDescent="1.2"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</row>
    <row r="34" spans="2:22" ht="21" customHeight="1" x14ac:dyDescent="0.35">
      <c r="G34" s="249" t="s">
        <v>41</v>
      </c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</row>
    <row r="35" spans="2:22" ht="21.75" customHeight="1" x14ac:dyDescent="0.35"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</row>
    <row r="36" spans="2:22" ht="7.5" customHeight="1" x14ac:dyDescent="0.35"/>
    <row r="37" spans="2:22" s="56" customFormat="1" ht="21" customHeight="1" x14ac:dyDescent="1.2">
      <c r="B37" s="51" t="s">
        <v>43</v>
      </c>
      <c r="I37" s="55"/>
      <c r="J37" s="55"/>
      <c r="K37" s="55"/>
      <c r="L37" s="265" t="e">
        <f>IF(B2="LPU Fiú Ái 20",Áik_Lpu_Fiú_20!#REF!,IF(B2="ZLPU Fiú Ái 20",'Áik_Zlpu_Fiú_20 '!I37,IF(B2="LPU Fiú KI 20",KI_Lpu_Fiú_20!I49,IF(B2="ZLPU Fiú KI 20",'KI_Zlpu_Fiú_20 '!I37,IF(B2="LPU Leány Ái 20",Áik_Lpu_Leány_20!I37,IF(B2="ZLPU Leány ÁI 20",Áik_Zlpu_Leány_20!#REF!,IF(B2="LPU Leány KI 20",KI_Lpu_Leány_20!#REF!,IF(B2="ZLPU Leány KI 20",'KI_Zlpu_Leány_20 '!#REF!,IF(B2="LPI Fiú Ái 20",Áik_Lpi_Fiú_20!I33,IF(B2="LPI Fiú KI 20",KI_Lpi_Fiú_20!I37,IF(B2="LPI Leány Ái 20",Áik_Lpi_Leány_20!#REF!,IF(B2="LPI Leány KI 20",'KI Lpi_Leány_20'!I37,))))))))))))</f>
        <v>#REF!</v>
      </c>
      <c r="M37" s="259"/>
      <c r="N37" s="259"/>
      <c r="O37" s="65"/>
      <c r="P37" s="55"/>
      <c r="Q37" s="55"/>
      <c r="R37" s="55"/>
    </row>
    <row r="38" spans="2:22" s="31" customFormat="1" ht="21" customHeight="1" x14ac:dyDescent="1.2">
      <c r="I38" s="55"/>
      <c r="J38" s="55"/>
      <c r="K38" s="55"/>
      <c r="L38" s="259"/>
      <c r="M38" s="259"/>
      <c r="N38" s="259"/>
      <c r="O38" s="65"/>
      <c r="P38" s="55"/>
      <c r="Q38" s="55"/>
      <c r="R38" s="55"/>
    </row>
    <row r="39" spans="2:22" s="31" customFormat="1" ht="7.5" customHeight="1" x14ac:dyDescent="0.35">
      <c r="I39" s="55"/>
      <c r="J39" s="55"/>
      <c r="K39" s="55"/>
      <c r="L39" s="55"/>
      <c r="M39" s="55"/>
      <c r="N39" s="55"/>
      <c r="O39" s="55"/>
      <c r="P39" s="55"/>
      <c r="Q39" s="55"/>
      <c r="R39" s="55"/>
    </row>
    <row r="40" spans="2:22" s="31" customFormat="1" ht="21" customHeight="1" x14ac:dyDescent="0.35">
      <c r="J40" s="255" t="s">
        <v>46</v>
      </c>
      <c r="K40" s="225"/>
      <c r="L40" s="225"/>
      <c r="M40" s="225"/>
      <c r="N40" s="225"/>
      <c r="O40" s="225"/>
      <c r="P40" s="225"/>
      <c r="Q40" s="225"/>
      <c r="S40" s="58"/>
      <c r="T40" s="58"/>
      <c r="U40" s="58"/>
      <c r="V40" s="58"/>
    </row>
    <row r="41" spans="2:22" ht="21" customHeight="1" x14ac:dyDescent="0.35">
      <c r="I41" s="31"/>
      <c r="J41" s="225"/>
      <c r="K41" s="225"/>
      <c r="L41" s="225"/>
      <c r="M41" s="225"/>
      <c r="N41" s="225"/>
      <c r="O41" s="225"/>
      <c r="P41" s="225"/>
      <c r="Q41" s="225"/>
    </row>
    <row r="42" spans="2:22" ht="7.5" customHeight="1" x14ac:dyDescent="0.35">
      <c r="I42" s="31"/>
    </row>
    <row r="43" spans="2:22" ht="21" customHeight="1" x14ac:dyDescent="0.35">
      <c r="L43" s="258" t="s">
        <v>10</v>
      </c>
      <c r="M43" s="258"/>
      <c r="N43" s="258"/>
      <c r="O43" s="63"/>
      <c r="V43" s="40"/>
    </row>
    <row r="44" spans="2:22" ht="21" customHeight="1" x14ac:dyDescent="0.35">
      <c r="L44" s="258"/>
      <c r="M44" s="258"/>
      <c r="N44" s="258"/>
      <c r="O44" s="63"/>
    </row>
    <row r="45" spans="2:22" ht="7.5" customHeight="1" x14ac:dyDescent="0.35"/>
    <row r="46" spans="2:22" s="31" customFormat="1" ht="21" customHeight="1" x14ac:dyDescent="0.35">
      <c r="H46" s="47"/>
      <c r="I46" s="47"/>
      <c r="J46" s="47"/>
      <c r="K46" s="266" t="s">
        <v>47</v>
      </c>
      <c r="L46" s="267"/>
      <c r="M46" s="267"/>
      <c r="N46" s="267"/>
      <c r="O46" s="267"/>
      <c r="P46" s="267"/>
      <c r="Q46" s="47"/>
      <c r="R46" s="47"/>
    </row>
    <row r="47" spans="2:22" s="31" customFormat="1" ht="21" customHeight="1" x14ac:dyDescent="0.35">
      <c r="H47" s="47"/>
      <c r="I47" s="47"/>
      <c r="J47" s="47"/>
      <c r="K47" s="267"/>
      <c r="L47" s="267"/>
      <c r="M47" s="267"/>
      <c r="N47" s="267"/>
      <c r="O47" s="267"/>
      <c r="P47" s="267"/>
      <c r="Q47" s="47"/>
      <c r="R47" s="47"/>
    </row>
    <row r="48" spans="2:22" s="31" customFormat="1" ht="10.5" customHeight="1" x14ac:dyDescent="0.35"/>
    <row r="49" spans="4:22" ht="25.5" customHeight="1" x14ac:dyDescent="1.05">
      <c r="F49" s="250" t="s">
        <v>119</v>
      </c>
      <c r="G49" s="229"/>
      <c r="H49" s="229"/>
      <c r="I49" s="229"/>
      <c r="J49" s="229"/>
      <c r="K49" s="229"/>
      <c r="L49" s="229"/>
      <c r="M49" s="229"/>
    </row>
    <row r="50" spans="4:22" x14ac:dyDescent="0.35">
      <c r="Q50" s="31"/>
    </row>
    <row r="52" spans="4:22" ht="12.75" customHeight="1" x14ac:dyDescent="0.35">
      <c r="D52" s="48"/>
      <c r="E52" s="48"/>
      <c r="F52" s="48"/>
      <c r="G52" s="48"/>
    </row>
    <row r="53" spans="4:22" s="31" customFormat="1" ht="25.5" customHeight="1" x14ac:dyDescent="1.05">
      <c r="D53" s="48"/>
      <c r="E53" s="48"/>
      <c r="F53" s="48"/>
      <c r="G53" s="256" t="s">
        <v>49</v>
      </c>
      <c r="H53" s="229"/>
      <c r="I53" s="229"/>
      <c r="Q53" s="48"/>
      <c r="R53" s="256" t="s">
        <v>50</v>
      </c>
      <c r="S53" s="229"/>
      <c r="T53" s="229"/>
      <c r="U53" s="229"/>
      <c r="V53" s="229"/>
    </row>
    <row r="54" spans="4:22" ht="7.5" customHeight="1" x14ac:dyDescent="0.35"/>
    <row r="55" spans="4:22" ht="20.25" customHeight="1" x14ac:dyDescent="0.7">
      <c r="G55" s="257" t="s">
        <v>48</v>
      </c>
      <c r="H55" s="229"/>
      <c r="I55" s="229"/>
      <c r="Q55" s="59"/>
      <c r="R55" s="257" t="s">
        <v>51</v>
      </c>
      <c r="S55" s="229"/>
      <c r="T55" s="229"/>
      <c r="U55" s="229"/>
      <c r="V55" s="229"/>
    </row>
    <row r="56" spans="4:22" ht="14.25" customHeight="1" x14ac:dyDescent="0.35"/>
    <row r="57" spans="4:22" ht="12.75" customHeight="1" x14ac:dyDescent="0.35">
      <c r="D57" s="44"/>
      <c r="E57" s="44"/>
      <c r="F57" s="44"/>
      <c r="G57" s="44"/>
      <c r="H57" s="45"/>
      <c r="I57" s="45"/>
    </row>
    <row r="58" spans="4:22" ht="12.75" customHeight="1" x14ac:dyDescent="0.35">
      <c r="D58" s="44"/>
      <c r="E58" s="44"/>
      <c r="F58" s="44"/>
      <c r="G58" s="44"/>
      <c r="H58" s="45"/>
      <c r="I58" s="45"/>
    </row>
    <row r="65" spans="2:22" x14ac:dyDescent="0.35">
      <c r="I65" s="263"/>
      <c r="J65" s="263"/>
      <c r="K65" s="263"/>
      <c r="L65" s="263"/>
      <c r="M65" s="263"/>
      <c r="N65" s="263"/>
      <c r="O65" s="263"/>
      <c r="P65" s="263"/>
      <c r="Q65" s="263"/>
      <c r="R65" s="264"/>
    </row>
    <row r="66" spans="2:22" x14ac:dyDescent="0.35">
      <c r="I66" s="263"/>
      <c r="J66" s="263"/>
      <c r="K66" s="263"/>
      <c r="L66" s="263"/>
      <c r="M66" s="263"/>
      <c r="N66" s="263"/>
      <c r="O66" s="263"/>
      <c r="P66" s="263"/>
      <c r="Q66" s="263"/>
      <c r="R66" s="264"/>
    </row>
    <row r="67" spans="2:22" x14ac:dyDescent="0.35">
      <c r="I67" s="263"/>
      <c r="J67" s="263"/>
      <c r="K67" s="263"/>
      <c r="L67" s="263"/>
      <c r="M67" s="263"/>
      <c r="N67" s="263"/>
      <c r="O67" s="263"/>
      <c r="P67" s="263"/>
      <c r="Q67" s="263"/>
      <c r="R67" s="264"/>
    </row>
    <row r="68" spans="2:22" x14ac:dyDescent="0.35">
      <c r="I68" s="263"/>
      <c r="J68" s="263"/>
      <c r="K68" s="263"/>
      <c r="L68" s="263"/>
      <c r="M68" s="263"/>
      <c r="N68" s="263"/>
      <c r="O68" s="263"/>
      <c r="P68" s="263"/>
      <c r="Q68" s="263"/>
      <c r="R68" s="264"/>
    </row>
    <row r="69" spans="2:22" x14ac:dyDescent="0.35">
      <c r="I69" s="263"/>
      <c r="J69" s="263"/>
      <c r="K69" s="263"/>
      <c r="L69" s="263"/>
      <c r="M69" s="263"/>
      <c r="N69" s="263"/>
      <c r="O69" s="263"/>
      <c r="P69" s="263"/>
      <c r="Q69" s="263"/>
      <c r="R69" s="264"/>
    </row>
    <row r="70" spans="2:22" x14ac:dyDescent="0.35">
      <c r="I70" s="263"/>
      <c r="J70" s="263"/>
      <c r="K70" s="263"/>
      <c r="L70" s="263"/>
      <c r="M70" s="263"/>
      <c r="N70" s="263"/>
      <c r="O70" s="263"/>
      <c r="P70" s="263"/>
      <c r="Q70" s="263"/>
      <c r="R70" s="264"/>
    </row>
    <row r="71" spans="2:22" ht="99" customHeight="1" x14ac:dyDescent="0.35"/>
    <row r="72" spans="2:22" ht="12.75" customHeight="1" x14ac:dyDescent="0.35">
      <c r="F72" s="268" t="e">
        <f>IF(B2="LPU Fiú Ái 20",Áik_Lpu_Fiú_20!#REF!,IF(B2="LPU Fiú KI 20",KI_Lpu_Fiú_20!B51,IF(B2="ZLPU Fiú Ái 20",'Áik_Zlpu_Fiú_20 '!B39,IF(B2="ZLPU Fiú KI 20",'KI_Zlpu_Fiú_20 '!B39,IF(B2="LPU Leány Ái 20",Áik_Lpu_Leány_20!B39,IF(B2="ZLPU Leány Ái 20",Áik_Zlpu_Leány_20!#REF!,IF(B2="LPU Leány KI 20",KI_Lpu_Leány_20!#REF!,IF(B2="ZLPU Leány KI 20",'KI_Zlpu_Leány_20 '!#REF!,IF(B2="LPI Fiú Ái 20",Áik_Lpi_Fiú_20!B35,IF(B2="LPI Fiú KI 20",KI_Lpi_Fiú_20!B39,IF(B2="LPI Leány Ái 20",Áik_Lpi_Leány_20!#REF!,IF(B2="LPI Leány KI 20",'KI Lpi_Leány_20'!B39,))))))))))))</f>
        <v>#REF!</v>
      </c>
      <c r="G72" s="229"/>
      <c r="H72" s="229"/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</row>
    <row r="73" spans="2:22" ht="12.75" customHeight="1" x14ac:dyDescent="0.35">
      <c r="F73" s="229"/>
      <c r="G73" s="229"/>
      <c r="H73" s="229"/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</row>
    <row r="74" spans="2:22" ht="12.75" customHeight="1" x14ac:dyDescent="0.35">
      <c r="B74" t="s">
        <v>9</v>
      </c>
      <c r="F74" s="229"/>
      <c r="G74" s="229"/>
      <c r="H74" s="229"/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</row>
    <row r="75" spans="2:22" ht="12.75" customHeight="1" x14ac:dyDescent="0.35">
      <c r="F75" s="229"/>
      <c r="G75" s="229"/>
      <c r="H75" s="229"/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</row>
    <row r="76" spans="2:22" ht="12.75" customHeight="1" x14ac:dyDescent="0.35">
      <c r="F76" s="229"/>
      <c r="G76" s="229"/>
      <c r="H76" s="229"/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</row>
    <row r="77" spans="2:22" ht="12.75" customHeight="1" x14ac:dyDescent="0.35">
      <c r="F77" s="229"/>
      <c r="G77" s="229"/>
      <c r="H77" s="229"/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</row>
    <row r="78" spans="2:22" ht="21.75" customHeight="1" x14ac:dyDescent="0.9">
      <c r="K78" s="260" t="s">
        <v>79</v>
      </c>
      <c r="L78" s="260"/>
      <c r="M78" s="260"/>
      <c r="N78" s="260"/>
      <c r="O78" s="260"/>
      <c r="P78" s="260"/>
    </row>
    <row r="79" spans="2:22" ht="12.75" customHeight="1" x14ac:dyDescent="0.35">
      <c r="G79" s="273" t="s">
        <v>153</v>
      </c>
      <c r="H79" s="229"/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</row>
    <row r="80" spans="2:22" ht="12.75" customHeight="1" x14ac:dyDescent="0.35">
      <c r="G80" s="229"/>
      <c r="H80" s="229"/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</row>
    <row r="81" spans="2:22" ht="21" customHeight="1" x14ac:dyDescent="1.2">
      <c r="H81" s="248" t="s">
        <v>36</v>
      </c>
      <c r="I81" s="253"/>
      <c r="J81" s="253"/>
      <c r="K81" s="253"/>
      <c r="L81" s="253"/>
      <c r="M81" s="253"/>
      <c r="N81" s="253"/>
      <c r="O81" s="253"/>
      <c r="P81" s="253"/>
      <c r="Q81" s="253"/>
      <c r="R81" s="253"/>
      <c r="S81" s="253"/>
      <c r="T81" s="64"/>
      <c r="U81" s="64"/>
    </row>
    <row r="82" spans="2:22" ht="21" customHeight="1" x14ac:dyDescent="1.2">
      <c r="H82" s="253"/>
      <c r="I82" s="253"/>
      <c r="J82" s="253"/>
      <c r="K82" s="253"/>
      <c r="L82" s="253"/>
      <c r="M82" s="253"/>
      <c r="N82" s="253"/>
      <c r="O82" s="253"/>
      <c r="P82" s="253"/>
      <c r="Q82" s="253"/>
      <c r="R82" s="253"/>
      <c r="S82" s="253"/>
      <c r="T82" s="64"/>
      <c r="U82" s="64"/>
    </row>
    <row r="83" spans="2:22" ht="7.5" customHeight="1" x14ac:dyDescent="0.35"/>
    <row r="84" spans="2:22" ht="21" customHeight="1" x14ac:dyDescent="0.35">
      <c r="F84" s="249" t="s">
        <v>35</v>
      </c>
      <c r="G84" s="229"/>
      <c r="H84" s="229"/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</row>
    <row r="85" spans="2:22" ht="21" customHeight="1" x14ac:dyDescent="0.35">
      <c r="F85" s="229"/>
      <c r="G85" s="229"/>
      <c r="H85" s="229"/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</row>
    <row r="86" spans="2:22" ht="7.5" customHeight="1" x14ac:dyDescent="0.35"/>
    <row r="87" spans="2:22" ht="21" customHeight="1" x14ac:dyDescent="0.35">
      <c r="B87" t="s">
        <v>44</v>
      </c>
      <c r="G87" s="252" t="str">
        <f>IF(B2="LPU Leány Ái 20",Munka1!F4,IF(B2="ZLPU Leány Ái 20",Munka1!F4,IF(B2="ZLPU Fiú Ái 20",Munka1!F2,IF(B2="LPU Fiú Ái 20",Munka1!F2,IF(B2="ZLPU Fiú KI 20",Munka1!F3,IF(B2="LPI Leány Ái 20",Munka1!F4,IF(B2="LPI Fiú Ái 20",Munka1!F2,IF(B2="LPU Leány KI 20",Munka1!F5,IF(B2="ZLPU Leány KI 20",Munka1!F5,IF(B2="LPU Fiú KI 20",Munka1!F3,IF(B2="LPI Leány KI 20",Munka1!F5,IF(B2="LPI Fiú KI 20",Munka1!F3,))))))))))))</f>
        <v>középiskolás leány</v>
      </c>
      <c r="H87" s="253"/>
      <c r="I87" s="253"/>
      <c r="J87" s="253"/>
      <c r="K87" s="253"/>
      <c r="L87" s="253"/>
      <c r="M87" s="253"/>
      <c r="N87" s="253"/>
      <c r="O87" s="229"/>
      <c r="P87" s="254" t="s">
        <v>154</v>
      </c>
      <c r="Q87" s="253"/>
      <c r="R87" s="253"/>
      <c r="S87" s="253"/>
      <c r="T87" s="253"/>
      <c r="U87" s="253"/>
      <c r="V87" s="229"/>
    </row>
    <row r="88" spans="2:22" ht="21" customHeight="1" x14ac:dyDescent="0.35">
      <c r="G88" s="253"/>
      <c r="H88" s="253"/>
      <c r="I88" s="253"/>
      <c r="J88" s="253"/>
      <c r="K88" s="253"/>
      <c r="L88" s="253"/>
      <c r="M88" s="253"/>
      <c r="N88" s="253"/>
      <c r="O88" s="229"/>
      <c r="P88" s="253"/>
      <c r="Q88" s="253"/>
      <c r="R88" s="253"/>
      <c r="S88" s="253"/>
      <c r="T88" s="253"/>
      <c r="U88" s="253"/>
      <c r="V88" s="229"/>
    </row>
    <row r="89" spans="2:22" ht="7.5" customHeight="1" x14ac:dyDescent="0.35"/>
    <row r="90" spans="2:22" ht="21" customHeight="1" x14ac:dyDescent="0.35">
      <c r="B90" t="s">
        <v>45</v>
      </c>
      <c r="G90" s="249" t="str">
        <f>IF(B2="LPU Fiú Ái 20",Munka1!I2,IF(B2="ZLPU Fiú Ái 20",Munka1!I4,IF(B2="ZLPU Fiú KI 20",Munka1!I4,IF(B2="LPU Fiú KI 20",Munka1!I2,IF(B2="LPU Leány Ái 20",Munka1!I2,IF(B2="ZLPU Leány Ái 20",Munka1!I4,IF(B2="LPU Leány KI 20",Munka1!I2,IF(B2="ZLPU Leány KI 20",Munka1!I4,IF(B2="LPI Fiú Ái 20",Munka1!I3,IF(B2="LPI Fiú KI 20",Munka1!I3,IF(B2="LPI Leány Ái 20",Munka1!I3,IF(B2="LPI Leány KI 20",Munka1!I3,))))))))))))</f>
        <v>nyílt irányzékú légpuska 20 lövés</v>
      </c>
      <c r="H90" s="259"/>
      <c r="I90" s="259"/>
      <c r="J90" s="259"/>
      <c r="K90" s="259"/>
      <c r="L90" s="259"/>
      <c r="M90" s="259"/>
      <c r="N90" s="225"/>
      <c r="O90" s="225"/>
      <c r="P90" s="225"/>
      <c r="Q90" s="225"/>
      <c r="R90" s="225"/>
      <c r="S90" s="225"/>
      <c r="T90" s="225"/>
      <c r="U90" s="225"/>
      <c r="V90" s="225"/>
    </row>
    <row r="91" spans="2:22" s="31" customFormat="1" ht="21" customHeight="1" x14ac:dyDescent="0.35">
      <c r="G91" s="259"/>
      <c r="H91" s="259"/>
      <c r="I91" s="259"/>
      <c r="J91" s="259"/>
      <c r="K91" s="259"/>
      <c r="L91" s="259"/>
      <c r="M91" s="259"/>
      <c r="N91" s="225"/>
      <c r="O91" s="225"/>
      <c r="P91" s="225"/>
      <c r="Q91" s="225"/>
      <c r="R91" s="225"/>
      <c r="S91" s="225"/>
      <c r="T91" s="225"/>
      <c r="U91" s="225"/>
      <c r="V91" s="225"/>
    </row>
    <row r="92" spans="2:22" s="31" customFormat="1" ht="7.5" customHeight="1" x14ac:dyDescent="1.2"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/>
    </row>
    <row r="93" spans="2:22" s="31" customFormat="1" ht="21" customHeight="1" x14ac:dyDescent="0.35">
      <c r="G93" s="249" t="s">
        <v>41</v>
      </c>
      <c r="H93" s="225"/>
      <c r="I93" s="225"/>
      <c r="J93" s="225"/>
      <c r="K93" s="225"/>
      <c r="L93" s="225"/>
      <c r="M93" s="225"/>
      <c r="N93" s="225"/>
      <c r="O93" s="225"/>
      <c r="P93" s="225"/>
      <c r="Q93" s="225"/>
      <c r="R93" s="225"/>
      <c r="S93" s="225"/>
      <c r="T93" s="225"/>
      <c r="U93" s="225"/>
      <c r="V93" s="225"/>
    </row>
    <row r="94" spans="2:22" s="31" customFormat="1" ht="21" customHeight="1" x14ac:dyDescent="0.35">
      <c r="G94" s="225"/>
      <c r="H94" s="225"/>
      <c r="I94" s="225"/>
      <c r="J94" s="225"/>
      <c r="K94" s="225"/>
      <c r="L94" s="225"/>
      <c r="M94" s="225"/>
      <c r="N94" s="225"/>
      <c r="O94" s="225"/>
      <c r="P94" s="225"/>
      <c r="Q94" s="225"/>
      <c r="R94" s="225"/>
      <c r="S94" s="225"/>
      <c r="T94" s="225"/>
      <c r="U94" s="225"/>
      <c r="V94" s="225"/>
    </row>
    <row r="95" spans="2:22" s="31" customFormat="1" ht="7.5" customHeight="1" x14ac:dyDescent="0.35">
      <c r="I95" s="55"/>
      <c r="J95" s="55"/>
      <c r="K95" s="55"/>
      <c r="L95" s="55"/>
      <c r="M95" s="55"/>
      <c r="N95" s="55"/>
      <c r="O95" s="55"/>
      <c r="P95" s="55"/>
      <c r="Q95" s="55"/>
      <c r="R95" s="55"/>
    </row>
    <row r="96" spans="2:22" s="31" customFormat="1" ht="21" customHeight="1" x14ac:dyDescent="1.2">
      <c r="B96" s="31" t="s">
        <v>43</v>
      </c>
      <c r="I96" s="55"/>
      <c r="J96" s="55"/>
      <c r="K96" s="55"/>
      <c r="L96" s="265" t="e">
        <f>IF(B2="LPU Fiú Ái 20",Áik_Lpu_Fiú_20!#REF!,IF(B2="ZLPU Fiú Ái 20",'Áik_Zlpu_Fiú_20 '!I43,IF(B2="LPU Fiú KI 20",KI_Lpu_Fiú_20!I55,IF(B2="ZLPU Fiú KI 20",'KI_Zlpu_Fiú_20 '!I43,IF(B2="LPU Leány Ái 20",Áik_Lpu_Leány_20!I43,IF(B2="ZLPU Leány ÁI 20",Áik_Zlpu_Leány_20!#REF!,IF(B2="LPU Leány KI 20",KI_Lpu_Leány_20!#REF!,IF(B2="ZLPU Leány KI 20",'KI_Zlpu_Leány_20 '!#REF!,IF(B2="LPI Fiú Ái 20",Áik_Lpi_Fiú_20!I39,IF(B2="LPI Fiú KI 20",KI_Lpi_Fiú_20!I43,IF(B2="LPI Leány Ái 20",Áik_Lpi_Leány_20!#REF!,IF(B2="LPI Leány KI 20",'KI Lpi_Leány_20'!#REF!,))))))))))))</f>
        <v>#REF!</v>
      </c>
      <c r="M96" s="253"/>
      <c r="N96" s="253"/>
      <c r="O96" s="64"/>
      <c r="P96" s="55"/>
      <c r="Q96" s="55"/>
      <c r="R96" s="55"/>
    </row>
    <row r="97" spans="4:22" ht="21" customHeight="1" x14ac:dyDescent="1.2">
      <c r="L97" s="253"/>
      <c r="M97" s="253"/>
      <c r="N97" s="253"/>
      <c r="O97" s="64"/>
    </row>
    <row r="98" spans="4:22" ht="7.5" customHeight="1" x14ac:dyDescent="0.35"/>
    <row r="99" spans="4:22" ht="21" customHeight="1" x14ac:dyDescent="0.35">
      <c r="J99" s="255" t="s">
        <v>46</v>
      </c>
      <c r="K99" s="229"/>
      <c r="L99" s="229"/>
      <c r="M99" s="229"/>
      <c r="N99" s="229"/>
      <c r="O99" s="229"/>
      <c r="P99" s="229"/>
      <c r="Q99" s="229"/>
    </row>
    <row r="100" spans="4:22" ht="21" customHeight="1" x14ac:dyDescent="0.35">
      <c r="J100" s="229"/>
      <c r="K100" s="229"/>
      <c r="L100" s="229"/>
      <c r="M100" s="229"/>
      <c r="N100" s="229"/>
      <c r="O100" s="229"/>
      <c r="P100" s="229"/>
      <c r="Q100" s="229"/>
    </row>
    <row r="101" spans="4:22" ht="7.5" customHeight="1" x14ac:dyDescent="0.35"/>
    <row r="102" spans="4:22" ht="21" customHeight="1" x14ac:dyDescent="0.35">
      <c r="L102" s="258" t="s">
        <v>11</v>
      </c>
      <c r="M102" s="258"/>
      <c r="N102" s="258"/>
      <c r="O102" s="63"/>
    </row>
    <row r="103" spans="4:22" ht="21" customHeight="1" x14ac:dyDescent="0.35">
      <c r="H103" s="47"/>
      <c r="I103" s="47"/>
      <c r="J103" s="47"/>
      <c r="K103" s="47"/>
      <c r="L103" s="258"/>
      <c r="M103" s="258"/>
      <c r="N103" s="258"/>
      <c r="O103" s="63"/>
      <c r="P103" s="47"/>
      <c r="Q103" s="47"/>
      <c r="R103" s="47"/>
    </row>
    <row r="104" spans="4:22" ht="7.5" customHeight="1" x14ac:dyDescent="0.35"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</row>
    <row r="105" spans="4:22" ht="21" customHeight="1" x14ac:dyDescent="0.35">
      <c r="K105" s="266" t="s">
        <v>47</v>
      </c>
      <c r="L105" s="267"/>
      <c r="M105" s="267"/>
      <c r="N105" s="267"/>
      <c r="O105" s="267"/>
      <c r="P105" s="267"/>
    </row>
    <row r="106" spans="4:22" s="31" customFormat="1" ht="21" customHeight="1" x14ac:dyDescent="0.35">
      <c r="K106" s="267"/>
      <c r="L106" s="267"/>
      <c r="M106" s="267"/>
      <c r="N106" s="267"/>
      <c r="O106" s="267"/>
      <c r="P106" s="267"/>
    </row>
    <row r="107" spans="4:22" ht="10.5" customHeight="1" x14ac:dyDescent="0.35"/>
    <row r="108" spans="4:22" s="31" customFormat="1" ht="25.5" customHeight="1" x14ac:dyDescent="1.05">
      <c r="D108" s="46"/>
      <c r="E108" s="46"/>
      <c r="F108" s="250" t="s">
        <v>119</v>
      </c>
      <c r="G108" s="229"/>
      <c r="H108" s="229"/>
      <c r="I108" s="229"/>
      <c r="J108" s="229"/>
      <c r="K108" s="229"/>
      <c r="L108" s="229"/>
      <c r="M108" s="229"/>
    </row>
    <row r="109" spans="4:22" ht="12.75" customHeight="1" x14ac:dyDescent="0.35">
      <c r="D109" s="46"/>
      <c r="E109" s="46"/>
      <c r="F109" s="46"/>
      <c r="G109" s="46"/>
    </row>
    <row r="110" spans="4:22" ht="12.75" customHeight="1" x14ac:dyDescent="0.35">
      <c r="D110" s="46"/>
      <c r="E110" s="46"/>
      <c r="F110" s="46"/>
      <c r="G110" s="46"/>
    </row>
    <row r="112" spans="4:22" s="31" customFormat="1" ht="25.5" customHeight="1" x14ac:dyDescent="1.05">
      <c r="G112" s="256" t="s">
        <v>49</v>
      </c>
      <c r="H112" s="229"/>
      <c r="I112" s="229"/>
      <c r="R112" s="256" t="s">
        <v>50</v>
      </c>
      <c r="S112" s="229"/>
      <c r="T112" s="229"/>
      <c r="U112" s="229"/>
      <c r="V112" s="229"/>
    </row>
    <row r="113" spans="4:22" ht="7.5" customHeight="1" x14ac:dyDescent="0.35"/>
    <row r="114" spans="4:22" ht="20.25" customHeight="1" x14ac:dyDescent="0.7">
      <c r="D114" s="44"/>
      <c r="E114" s="44"/>
      <c r="F114" s="44"/>
      <c r="G114" s="257" t="s">
        <v>48</v>
      </c>
      <c r="H114" s="229"/>
      <c r="I114" s="229"/>
      <c r="R114" s="257" t="s">
        <v>51</v>
      </c>
      <c r="S114" s="229"/>
      <c r="T114" s="229"/>
      <c r="U114" s="229"/>
      <c r="V114" s="229"/>
    </row>
    <row r="115" spans="4:22" ht="12.75" customHeight="1" x14ac:dyDescent="0.35">
      <c r="D115" s="44"/>
      <c r="E115" s="44"/>
      <c r="F115" s="44"/>
      <c r="G115" s="44"/>
      <c r="H115" s="45"/>
      <c r="I115" s="45"/>
    </row>
    <row r="120" spans="4:22" ht="12.75" customHeight="1" x14ac:dyDescent="0.7">
      <c r="D120" s="275"/>
      <c r="E120" s="275"/>
      <c r="F120" s="275"/>
      <c r="G120" s="275"/>
      <c r="H120" s="275"/>
      <c r="I120" s="275"/>
      <c r="J120" s="229"/>
    </row>
    <row r="124" spans="4:22" x14ac:dyDescent="0.35">
      <c r="I124" s="263"/>
      <c r="J124" s="263"/>
      <c r="K124" s="263"/>
      <c r="L124" s="263"/>
      <c r="M124" s="263"/>
      <c r="N124" s="263"/>
      <c r="O124" s="263"/>
      <c r="P124" s="263"/>
      <c r="Q124" s="263"/>
      <c r="R124" s="264"/>
    </row>
    <row r="125" spans="4:22" x14ac:dyDescent="0.35">
      <c r="I125" s="263"/>
      <c r="J125" s="263"/>
      <c r="K125" s="263"/>
      <c r="L125" s="263"/>
      <c r="M125" s="263"/>
      <c r="N125" s="263"/>
      <c r="O125" s="263"/>
      <c r="P125" s="263"/>
      <c r="Q125" s="263"/>
      <c r="R125" s="264"/>
    </row>
    <row r="126" spans="4:22" x14ac:dyDescent="0.35">
      <c r="I126" s="263"/>
      <c r="J126" s="263"/>
      <c r="K126" s="263"/>
      <c r="L126" s="263"/>
      <c r="M126" s="263"/>
      <c r="N126" s="263"/>
      <c r="O126" s="263"/>
      <c r="P126" s="263"/>
      <c r="Q126" s="263"/>
      <c r="R126" s="264"/>
    </row>
    <row r="127" spans="4:22" x14ac:dyDescent="0.35">
      <c r="I127" s="263"/>
      <c r="J127" s="263"/>
      <c r="K127" s="263"/>
      <c r="L127" s="263"/>
      <c r="M127" s="263"/>
      <c r="N127" s="263"/>
      <c r="O127" s="263"/>
      <c r="P127" s="263"/>
      <c r="Q127" s="263"/>
      <c r="R127" s="264"/>
    </row>
    <row r="128" spans="4:22" x14ac:dyDescent="0.35">
      <c r="I128" s="263"/>
      <c r="J128" s="263"/>
      <c r="K128" s="263"/>
      <c r="L128" s="263"/>
      <c r="M128" s="263"/>
      <c r="N128" s="263"/>
      <c r="O128" s="263"/>
      <c r="P128" s="263"/>
      <c r="Q128" s="263"/>
      <c r="R128" s="264"/>
    </row>
    <row r="129" spans="2:22" x14ac:dyDescent="0.35">
      <c r="I129" s="263"/>
      <c r="J129" s="263"/>
      <c r="K129" s="263"/>
      <c r="L129" s="263"/>
      <c r="M129" s="263"/>
      <c r="N129" s="263"/>
      <c r="O129" s="263"/>
      <c r="P129" s="263"/>
      <c r="Q129" s="263"/>
      <c r="R129" s="264"/>
    </row>
    <row r="130" spans="2:22" ht="99" customHeight="1" x14ac:dyDescent="0.35"/>
    <row r="131" spans="2:22" x14ac:dyDescent="0.35">
      <c r="G131" s="269" t="e">
        <f>IF(B2="LPU Fiú Ái 20",Áik_Lpu_Fiú_20!#REF!,IF(B2="LPU Fiú KI 20",KI_Lpu_Fiú_20!B57,IF(B2="ZLPU Fiú Ái 20",'Áik_Zlpu_Fiú_20 '!B45,IF(B2="ZLPU Fiú KI 20",'KI_Zlpu_Fiú_20 '!B45,IF(B2="LPU Leány Ái 20",Áik_Lpu_Leány_20!B45,IF(B2="ZLPU Leány Ái 20",Áik_Zlpu_Leány_20!#REF!,IF(B2="LPU Leány KI 20",KI_Lpu_Leány_20!#REF!,IF(B2="ZLPU Leány KI 20",'KI_Zlpu_Leány_20 '!#REF!,IF(B2="LPI Fiú Ái 20",Áik_Lpi_Fiú_20!B41,IF(B2="LPI Fiú KI 20",KI_Lpi_Fiú_20!B45,IF(B2="LPI Leány Ái 20",Áik_Lpi_Leány_20!#REF!,IF(B2="LPI Leány KI 20",'KI Lpi_Leány_20'!#REF!,))))))))))))</f>
        <v>#REF!</v>
      </c>
      <c r="H131" s="270"/>
      <c r="I131" s="270"/>
      <c r="J131" s="270"/>
      <c r="K131" s="270"/>
      <c r="L131" s="270"/>
      <c r="M131" s="270"/>
      <c r="N131" s="270"/>
      <c r="O131" s="270"/>
      <c r="P131" s="270"/>
      <c r="Q131" s="270"/>
      <c r="R131" s="270"/>
      <c r="S131" s="270"/>
      <c r="T131" s="270"/>
      <c r="U131" s="270"/>
      <c r="V131" s="270"/>
    </row>
    <row r="132" spans="2:22" ht="12.75" customHeight="1" x14ac:dyDescent="0.35">
      <c r="G132" s="270"/>
      <c r="H132" s="270"/>
      <c r="I132" s="270"/>
      <c r="J132" s="270"/>
      <c r="K132" s="270"/>
      <c r="L132" s="270"/>
      <c r="M132" s="270"/>
      <c r="N132" s="270"/>
      <c r="O132" s="270"/>
      <c r="P132" s="270"/>
      <c r="Q132" s="270"/>
      <c r="R132" s="270"/>
      <c r="S132" s="270"/>
      <c r="T132" s="270"/>
      <c r="U132" s="270"/>
      <c r="V132" s="270"/>
    </row>
    <row r="133" spans="2:22" ht="12.75" customHeight="1" x14ac:dyDescent="0.35">
      <c r="G133" s="270"/>
      <c r="H133" s="270"/>
      <c r="I133" s="270"/>
      <c r="J133" s="270"/>
      <c r="K133" s="270"/>
      <c r="L133" s="270"/>
      <c r="M133" s="270"/>
      <c r="N133" s="270"/>
      <c r="O133" s="270"/>
      <c r="P133" s="270"/>
      <c r="Q133" s="270"/>
      <c r="R133" s="270"/>
      <c r="S133" s="270"/>
      <c r="T133" s="270"/>
      <c r="U133" s="270"/>
      <c r="V133" s="270"/>
    </row>
    <row r="134" spans="2:22" s="31" customFormat="1" ht="12.75" customHeight="1" x14ac:dyDescent="0.35">
      <c r="B134" s="31" t="s">
        <v>9</v>
      </c>
      <c r="G134" s="270"/>
      <c r="H134" s="270"/>
      <c r="I134" s="270"/>
      <c r="J134" s="270"/>
      <c r="K134" s="270"/>
      <c r="L134" s="270"/>
      <c r="M134" s="270"/>
      <c r="N134" s="270"/>
      <c r="O134" s="270"/>
      <c r="P134" s="270"/>
      <c r="Q134" s="270"/>
      <c r="R134" s="270"/>
      <c r="S134" s="270"/>
      <c r="T134" s="270"/>
      <c r="U134" s="270"/>
      <c r="V134" s="270"/>
    </row>
    <row r="135" spans="2:22" ht="12.75" customHeight="1" x14ac:dyDescent="0.35">
      <c r="G135" s="270"/>
      <c r="H135" s="270"/>
      <c r="I135" s="270"/>
      <c r="J135" s="270"/>
      <c r="K135" s="270"/>
      <c r="L135" s="270"/>
      <c r="M135" s="270"/>
      <c r="N135" s="270"/>
      <c r="O135" s="270"/>
      <c r="P135" s="270"/>
      <c r="Q135" s="270"/>
      <c r="R135" s="270"/>
      <c r="S135" s="270"/>
      <c r="T135" s="270"/>
      <c r="U135" s="270"/>
      <c r="V135" s="270"/>
    </row>
    <row r="136" spans="2:22" x14ac:dyDescent="0.35">
      <c r="G136" s="271"/>
      <c r="H136" s="271"/>
      <c r="I136" s="271"/>
      <c r="J136" s="271"/>
      <c r="K136" s="271"/>
      <c r="L136" s="271"/>
      <c r="M136" s="271"/>
      <c r="N136" s="271"/>
      <c r="O136" s="271"/>
      <c r="P136" s="271"/>
      <c r="Q136" s="271"/>
      <c r="R136" s="271"/>
      <c r="S136" s="271"/>
      <c r="T136" s="271"/>
      <c r="U136" s="271"/>
      <c r="V136" s="271"/>
    </row>
    <row r="137" spans="2:22" ht="21.75" customHeight="1" x14ac:dyDescent="0.9">
      <c r="K137" s="260" t="s">
        <v>79</v>
      </c>
      <c r="L137" s="260"/>
      <c r="M137" s="260"/>
      <c r="N137" s="260"/>
      <c r="O137" s="260"/>
      <c r="P137" s="260"/>
    </row>
    <row r="138" spans="2:22" ht="12.75" customHeight="1" x14ac:dyDescent="0.9">
      <c r="I138" s="272" t="s">
        <v>115</v>
      </c>
      <c r="J138" s="272"/>
      <c r="K138" s="272"/>
      <c r="L138" s="272"/>
      <c r="M138" s="272"/>
      <c r="N138" s="272"/>
      <c r="O138" s="272"/>
      <c r="P138" s="272"/>
      <c r="Q138" s="272"/>
      <c r="R138" s="272"/>
      <c r="S138" s="272"/>
      <c r="T138" s="80"/>
    </row>
    <row r="139" spans="2:22" ht="12.75" customHeight="1" x14ac:dyDescent="0.9">
      <c r="I139" s="272"/>
      <c r="J139" s="272"/>
      <c r="K139" s="272"/>
      <c r="L139" s="272"/>
      <c r="M139" s="272"/>
      <c r="N139" s="272"/>
      <c r="O139" s="272"/>
      <c r="P139" s="272"/>
      <c r="Q139" s="272"/>
      <c r="R139" s="272"/>
      <c r="S139" s="272"/>
      <c r="T139" s="80"/>
    </row>
    <row r="140" spans="2:22" ht="21" customHeight="1" x14ac:dyDescent="1.2">
      <c r="H140" s="248" t="s">
        <v>36</v>
      </c>
      <c r="I140" s="253"/>
      <c r="J140" s="253"/>
      <c r="K140" s="253"/>
      <c r="L140" s="253"/>
      <c r="M140" s="253"/>
      <c r="N140" s="253"/>
      <c r="O140" s="253"/>
      <c r="P140" s="253"/>
      <c r="Q140" s="253"/>
      <c r="R140" s="253"/>
      <c r="S140" s="253"/>
      <c r="T140" s="64"/>
      <c r="U140" s="64"/>
    </row>
    <row r="141" spans="2:22" ht="21" customHeight="1" x14ac:dyDescent="1.2">
      <c r="H141" s="253"/>
      <c r="I141" s="253"/>
      <c r="J141" s="253"/>
      <c r="K141" s="253"/>
      <c r="L141" s="253"/>
      <c r="M141" s="253"/>
      <c r="N141" s="253"/>
      <c r="O141" s="253"/>
      <c r="P141" s="253"/>
      <c r="Q141" s="253"/>
      <c r="R141" s="253"/>
      <c r="S141" s="253"/>
      <c r="T141" s="64"/>
      <c r="U141" s="64"/>
    </row>
    <row r="142" spans="2:22" ht="7.5" customHeight="1" x14ac:dyDescent="0.35"/>
    <row r="143" spans="2:22" ht="21" customHeight="1" x14ac:dyDescent="0.35">
      <c r="F143" s="249" t="s">
        <v>35</v>
      </c>
      <c r="G143" s="229"/>
      <c r="H143" s="229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</row>
    <row r="144" spans="2:22" ht="21" customHeight="1" x14ac:dyDescent="0.35">
      <c r="F144" s="229"/>
      <c r="G144" s="229"/>
      <c r="H144" s="229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</row>
    <row r="145" spans="2:27" ht="7.5" customHeight="1" x14ac:dyDescent="0.35"/>
    <row r="146" spans="2:27" ht="21" customHeight="1" x14ac:dyDescent="0.35">
      <c r="B146" t="s">
        <v>44</v>
      </c>
      <c r="G146" s="252" t="str">
        <f>IF(B2="LPU Leány Ái 20",Munka1!F4,IF(B2="ZLPU Leány Ái 20",Munka1!F4,IF(B2="ZLPU Fiú Ái 20",Munka1!F2,IF(B2="LPU Fiú Ái 20",Munka1!F2,IF(B2="ZLPU Fiú KI 20",Munka1!F3,IF(B2="LPI Leány Ái 20",Munka1!F4,IF(B2="LPI Fiú Ái 20",Munka1!F2,IF(B2="LPU Leány KI 20",Munka1!F5,IF(B2="ZLPU Leány KI 20",Munka1!F5,IF(B2="LPU Fiú KI 20",Munka1!F3,IF(B2="LPI Leány KI 20",Munka1!F5,IF(B2="LPI Fiú KI 20",Munka1!F3,))))))))))))</f>
        <v>középiskolás leány</v>
      </c>
      <c r="H146" s="253"/>
      <c r="I146" s="253"/>
      <c r="J146" s="253"/>
      <c r="K146" s="253"/>
      <c r="L146" s="253"/>
      <c r="M146" s="253"/>
      <c r="N146" s="253"/>
      <c r="O146" s="229"/>
      <c r="P146" s="254" t="s">
        <v>154</v>
      </c>
      <c r="Q146" s="253"/>
      <c r="R146" s="253"/>
      <c r="S146" s="253"/>
      <c r="T146" s="253"/>
      <c r="U146" s="253"/>
      <c r="V146" s="229"/>
    </row>
    <row r="147" spans="2:27" ht="21" customHeight="1" x14ac:dyDescent="0.35">
      <c r="G147" s="253"/>
      <c r="H147" s="253"/>
      <c r="I147" s="253"/>
      <c r="J147" s="253"/>
      <c r="K147" s="253"/>
      <c r="L147" s="253"/>
      <c r="M147" s="253"/>
      <c r="N147" s="253"/>
      <c r="O147" s="229"/>
      <c r="P147" s="253"/>
      <c r="Q147" s="253"/>
      <c r="R147" s="253"/>
      <c r="S147" s="253"/>
      <c r="T147" s="253"/>
      <c r="U147" s="253"/>
      <c r="V147" s="229"/>
    </row>
    <row r="148" spans="2:27" ht="7.5" customHeight="1" x14ac:dyDescent="0.35"/>
    <row r="149" spans="2:27" ht="21" customHeight="1" x14ac:dyDescent="0.35">
      <c r="B149" t="s">
        <v>45</v>
      </c>
      <c r="G149" s="249" t="str">
        <f>IF(B2="LPU Fiú Ái 20",Munka1!I2,IF(B2="ZLPU Fiú Ái 20",Munka1!I4,IF(B2="ZLPU Fiú KI 20",Munka1!I4,IF(B2="LPU Fiú KI 20",Munka1!I2,IF(B2="LPU Leány Ái 20",Munka1!I2,IF(B2="ZLPU Leány Ái 20",Munka1!I4,IF(B2="LPU Leány KI 20",Munka1!I2,IF(B2="ZLPU Leány KI 20",Munka1!I4,IF(B2="LPI Fiú Ái 20",Munka1!I3,IF(B2="LPI Fiú KI 20",Munka1!I3,IF(B2="LPI Leány Ái 20",Munka1!I3,IF(B2="LPI Leány KI 20",Munka1!I3,))))))))))))</f>
        <v>nyílt irányzékú légpuska 20 lövés</v>
      </c>
      <c r="H149" s="259"/>
      <c r="I149" s="259"/>
      <c r="J149" s="259"/>
      <c r="K149" s="259"/>
      <c r="L149" s="259"/>
      <c r="M149" s="259"/>
      <c r="N149" s="225"/>
      <c r="O149" s="225"/>
      <c r="P149" s="225"/>
      <c r="Q149" s="225"/>
      <c r="R149" s="225"/>
      <c r="S149" s="225"/>
      <c r="T149" s="225"/>
      <c r="U149" s="225"/>
      <c r="V149" s="225"/>
    </row>
    <row r="150" spans="2:27" s="31" customFormat="1" ht="21" customHeight="1" x14ac:dyDescent="0.35">
      <c r="G150" s="259"/>
      <c r="H150" s="259"/>
      <c r="I150" s="259"/>
      <c r="J150" s="259"/>
      <c r="K150" s="259"/>
      <c r="L150" s="259"/>
      <c r="M150" s="259"/>
      <c r="N150" s="225"/>
      <c r="O150" s="225"/>
      <c r="P150" s="225"/>
      <c r="Q150" s="225"/>
      <c r="R150" s="225"/>
      <c r="S150" s="225"/>
      <c r="T150" s="225"/>
      <c r="U150" s="225"/>
      <c r="V150" s="225"/>
      <c r="AA150" s="60"/>
    </row>
    <row r="151" spans="2:27" s="31" customFormat="1" ht="7.5" customHeight="1" x14ac:dyDescent="1.2"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/>
      <c r="AA151" s="60"/>
    </row>
    <row r="152" spans="2:27" s="31" customFormat="1" ht="21" customHeight="1" x14ac:dyDescent="0.35">
      <c r="G152" s="249" t="s">
        <v>41</v>
      </c>
      <c r="H152" s="225"/>
      <c r="I152" s="225"/>
      <c r="J152" s="225"/>
      <c r="K152" s="225"/>
      <c r="L152" s="225"/>
      <c r="M152" s="225"/>
      <c r="N152" s="225"/>
      <c r="O152" s="225"/>
      <c r="P152" s="225"/>
      <c r="Q152" s="225"/>
      <c r="R152" s="225"/>
      <c r="S152" s="225"/>
      <c r="T152" s="225"/>
      <c r="U152" s="225"/>
      <c r="V152" s="225"/>
      <c r="AA152" s="60"/>
    </row>
    <row r="153" spans="2:27" s="31" customFormat="1" ht="21" customHeight="1" x14ac:dyDescent="0.35">
      <c r="G153" s="225"/>
      <c r="H153" s="225"/>
      <c r="I153" s="225"/>
      <c r="J153" s="225"/>
      <c r="K153" s="225"/>
      <c r="L153" s="225"/>
      <c r="M153" s="225"/>
      <c r="N153" s="225"/>
      <c r="O153" s="225"/>
      <c r="P153" s="225"/>
      <c r="Q153" s="225"/>
      <c r="R153" s="225"/>
      <c r="S153" s="225"/>
      <c r="T153" s="225"/>
      <c r="U153" s="225"/>
      <c r="V153" s="225"/>
      <c r="AA153" s="60"/>
    </row>
    <row r="154" spans="2:27" ht="7.5" customHeight="1" x14ac:dyDescent="0.35"/>
    <row r="155" spans="2:27" ht="21" customHeight="1" x14ac:dyDescent="0.35">
      <c r="B155" t="s">
        <v>43</v>
      </c>
      <c r="L155" s="265" t="e">
        <f>IF(B2="LPU Fiú Ái 20",Áik_Lpu_Fiú_20!#REF!,IF(B2="ZLPU Fiú Ái 20",'Áik_Zlpu_Fiú_20 '!I49,IF(B2="LPU Fiú KI 20",KI_Lpu_Fiú_20!I61,IF(B2="ZLPU Fiú KI 20",'KI_Zlpu_Fiú_20 '!I49,IF(B2="LPU Leány Ái 20",Áik_Lpu_Leány_20!I49,IF(B2="ZLPU Leány ÁI 20",Áik_Zlpu_Leány_20!#REF!,IF(B2="LPU Leány KI 20",KI_Lpu_Leány_20!#REF!,IF(B2="ZLPU Leány KI 20",'KI_Zlpu_Leány_20 '!#REF!,IF(B2="LPI Fiú Ái 20",Áik_Lpi_Fiú_20!I45,IF(B2="LPI Fiú KI 20",KI_Lpi_Fiú_20!#REF!,IF(B2="LPI Leány Ái 20",Áik_Lpi_Leány_20!#REF!,IF(B2="LPI Leány KI 20",'KI Lpi_Leány_20'!#REF!,))))))))))))</f>
        <v>#REF!</v>
      </c>
      <c r="M155" s="265"/>
      <c r="N155" s="265"/>
      <c r="O155" s="62"/>
    </row>
    <row r="156" spans="2:27" ht="21" customHeight="1" x14ac:dyDescent="0.35">
      <c r="L156" s="265"/>
      <c r="M156" s="265"/>
      <c r="N156" s="265"/>
      <c r="O156" s="62"/>
    </row>
    <row r="157" spans="2:27" ht="7.5" customHeight="1" x14ac:dyDescent="0.35"/>
    <row r="158" spans="2:27" ht="21" customHeight="1" x14ac:dyDescent="0.35">
      <c r="J158" s="255" t="s">
        <v>46</v>
      </c>
      <c r="K158" s="229"/>
      <c r="L158" s="229"/>
      <c r="M158" s="229"/>
      <c r="N158" s="229"/>
      <c r="O158" s="229"/>
      <c r="P158" s="229"/>
      <c r="Q158" s="229"/>
    </row>
    <row r="159" spans="2:27" ht="21" customHeight="1" x14ac:dyDescent="0.35">
      <c r="J159" s="229"/>
      <c r="K159" s="229"/>
      <c r="L159" s="229"/>
      <c r="M159" s="229"/>
      <c r="N159" s="229"/>
      <c r="O159" s="229"/>
      <c r="P159" s="229"/>
      <c r="Q159" s="229"/>
    </row>
    <row r="160" spans="2:27" ht="7.5" customHeight="1" x14ac:dyDescent="0.35"/>
    <row r="161" spans="4:22" ht="21" customHeight="1" x14ac:dyDescent="0.35">
      <c r="L161" s="258" t="s">
        <v>12</v>
      </c>
      <c r="M161" s="258"/>
      <c r="N161" s="258"/>
      <c r="O161" s="63"/>
    </row>
    <row r="162" spans="4:22" ht="21" customHeight="1" x14ac:dyDescent="0.35">
      <c r="H162" s="47"/>
      <c r="I162" s="47"/>
      <c r="J162" s="47"/>
      <c r="K162" s="47"/>
      <c r="L162" s="258"/>
      <c r="M162" s="258"/>
      <c r="N162" s="258"/>
      <c r="O162" s="63"/>
      <c r="P162" s="47"/>
      <c r="Q162" s="47"/>
      <c r="R162" s="47"/>
    </row>
    <row r="163" spans="4:22" ht="7.5" customHeight="1" x14ac:dyDescent="0.35"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</row>
    <row r="164" spans="4:22" ht="21" customHeight="1" x14ac:dyDescent="0.35">
      <c r="K164" s="266" t="s">
        <v>47</v>
      </c>
      <c r="L164" s="267"/>
      <c r="M164" s="267"/>
      <c r="N164" s="267"/>
      <c r="O164" s="267"/>
      <c r="P164" s="267"/>
    </row>
    <row r="165" spans="4:22" ht="21" customHeight="1" x14ac:dyDescent="0.35">
      <c r="K165" s="267"/>
      <c r="L165" s="267"/>
      <c r="M165" s="267"/>
      <c r="N165" s="267"/>
      <c r="O165" s="267"/>
      <c r="P165" s="267"/>
    </row>
    <row r="166" spans="4:22" ht="10.5" customHeight="1" x14ac:dyDescent="0.35"/>
    <row r="167" spans="4:22" s="31" customFormat="1" ht="25.5" customHeight="1" x14ac:dyDescent="1.05">
      <c r="D167" s="46"/>
      <c r="E167" s="46"/>
      <c r="F167" s="250" t="s">
        <v>119</v>
      </c>
      <c r="G167" s="229"/>
      <c r="H167" s="229"/>
      <c r="I167" s="229"/>
      <c r="J167" s="229"/>
      <c r="K167" s="229"/>
      <c r="L167" s="229"/>
      <c r="M167" s="229"/>
    </row>
    <row r="168" spans="4:22" s="31" customFormat="1" ht="12.75" customHeight="1" x14ac:dyDescent="0.35">
      <c r="D168" s="46"/>
      <c r="E168" s="46"/>
      <c r="F168" s="46"/>
      <c r="G168" s="46"/>
    </row>
    <row r="169" spans="4:22" s="31" customFormat="1" ht="12.75" customHeight="1" x14ac:dyDescent="0.35">
      <c r="D169" s="46"/>
      <c r="E169" s="46"/>
      <c r="F169" s="46"/>
      <c r="G169" s="46"/>
    </row>
    <row r="171" spans="4:22" ht="25.5" customHeight="1" x14ac:dyDescent="1.05">
      <c r="G171" s="256" t="s">
        <v>49</v>
      </c>
      <c r="H171" s="229"/>
      <c r="I171" s="229"/>
      <c r="R171" s="256" t="s">
        <v>50</v>
      </c>
      <c r="S171" s="229"/>
      <c r="T171" s="229"/>
      <c r="U171" s="229"/>
      <c r="V171" s="229"/>
    </row>
    <row r="172" spans="4:22" ht="7.5" customHeight="1" x14ac:dyDescent="0.35"/>
    <row r="173" spans="4:22" s="31" customFormat="1" ht="20.25" customHeight="1" x14ac:dyDescent="0.7">
      <c r="D173" s="44"/>
      <c r="E173" s="44"/>
      <c r="F173" s="44"/>
      <c r="G173" s="257" t="s">
        <v>48</v>
      </c>
      <c r="H173" s="229"/>
      <c r="I173" s="229"/>
      <c r="R173" s="257" t="s">
        <v>51</v>
      </c>
      <c r="S173" s="229"/>
      <c r="T173" s="229"/>
      <c r="U173" s="229"/>
      <c r="V173" s="229"/>
    </row>
    <row r="174" spans="4:22" s="31" customFormat="1" ht="12.75" customHeight="1" x14ac:dyDescent="0.35">
      <c r="D174" s="44"/>
      <c r="E174" s="44"/>
      <c r="F174" s="44"/>
      <c r="G174" s="44"/>
      <c r="H174" s="45"/>
      <c r="I174" s="45"/>
    </row>
    <row r="179" spans="4:9" ht="12.75" customHeight="1" x14ac:dyDescent="0.7">
      <c r="D179" s="66"/>
      <c r="E179" s="66"/>
      <c r="F179" s="66"/>
      <c r="G179" s="66"/>
      <c r="H179" s="66"/>
      <c r="I179" s="66"/>
    </row>
  </sheetData>
  <mergeCells count="58">
    <mergeCell ref="R53:V53"/>
    <mergeCell ref="R171:V171"/>
    <mergeCell ref="G173:I173"/>
    <mergeCell ref="R173:V173"/>
    <mergeCell ref="L96:N97"/>
    <mergeCell ref="J99:Q100"/>
    <mergeCell ref="L102:N103"/>
    <mergeCell ref="K105:P106"/>
    <mergeCell ref="G171:I171"/>
    <mergeCell ref="G112:I112"/>
    <mergeCell ref="R112:V112"/>
    <mergeCell ref="G114:I114"/>
    <mergeCell ref="R114:V114"/>
    <mergeCell ref="D120:J120"/>
    <mergeCell ref="I124:R129"/>
    <mergeCell ref="K137:P137"/>
    <mergeCell ref="G79:U80"/>
    <mergeCell ref="I6:R11"/>
    <mergeCell ref="K19:P19"/>
    <mergeCell ref="G28:O29"/>
    <mergeCell ref="P28:V29"/>
    <mergeCell ref="G22:T23"/>
    <mergeCell ref="G20:T21"/>
    <mergeCell ref="F13:V18"/>
    <mergeCell ref="G31:V32"/>
    <mergeCell ref="G34:V35"/>
    <mergeCell ref="I65:R70"/>
    <mergeCell ref="L37:N38"/>
    <mergeCell ref="J40:Q41"/>
    <mergeCell ref="L43:N44"/>
    <mergeCell ref="K46:P47"/>
    <mergeCell ref="G53:I53"/>
    <mergeCell ref="K164:P165"/>
    <mergeCell ref="G93:V94"/>
    <mergeCell ref="G90:V91"/>
    <mergeCell ref="G131:V136"/>
    <mergeCell ref="G146:O147"/>
    <mergeCell ref="P146:V147"/>
    <mergeCell ref="I138:S139"/>
    <mergeCell ref="H140:S141"/>
    <mergeCell ref="F108:M108"/>
    <mergeCell ref="G149:V150"/>
    <mergeCell ref="F72:V77"/>
    <mergeCell ref="F167:M167"/>
    <mergeCell ref="F49:M49"/>
    <mergeCell ref="F25:V26"/>
    <mergeCell ref="F84:V85"/>
    <mergeCell ref="F143:V144"/>
    <mergeCell ref="G152:V153"/>
    <mergeCell ref="G55:I55"/>
    <mergeCell ref="R55:V55"/>
    <mergeCell ref="K78:P78"/>
    <mergeCell ref="H81:S82"/>
    <mergeCell ref="G87:O88"/>
    <mergeCell ref="P87:V88"/>
    <mergeCell ref="L155:N156"/>
    <mergeCell ref="J158:Q159"/>
    <mergeCell ref="L161:N162"/>
  </mergeCells>
  <dataValidations count="1">
    <dataValidation type="list" allowBlank="1" showInputMessage="1" showErrorMessage="1" sqref="B2" xr:uid="{00000000-0002-0000-0F00-000000000000}">
      <formula1>Versenyszámok</formula1>
    </dataValidation>
  </dataValidations>
  <pageMargins left="0.74803149606299213" right="0.62992125984251968" top="0.74803149606299213" bottom="0.15748031496062992" header="0.31496062992125984" footer="0.31496062992125984"/>
  <pageSetup paperSize="11" scale="53" orientation="portrait" horizontalDpi="4294967294" r:id="rId1"/>
  <rowBreaks count="2" manualBreakCount="2">
    <brk id="61" min="3" max="20" man="1"/>
    <brk id="120" min="3" max="20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I13"/>
  <sheetViews>
    <sheetView workbookViewId="0">
      <selection activeCell="I8" sqref="I8"/>
    </sheetView>
  </sheetViews>
  <sheetFormatPr defaultRowHeight="12.75" x14ac:dyDescent="0.35"/>
  <cols>
    <col min="1" max="1" width="18.265625" customWidth="1"/>
    <col min="6" max="6" width="24.1328125" customWidth="1"/>
    <col min="9" max="9" width="18.1328125" customWidth="1"/>
  </cols>
  <sheetData>
    <row r="2" spans="1:9" x14ac:dyDescent="0.35">
      <c r="A2" t="s">
        <v>27</v>
      </c>
      <c r="F2" t="s">
        <v>63</v>
      </c>
      <c r="I2" t="s">
        <v>83</v>
      </c>
    </row>
    <row r="3" spans="1:9" x14ac:dyDescent="0.35">
      <c r="A3" t="s">
        <v>28</v>
      </c>
      <c r="F3" t="s">
        <v>37</v>
      </c>
      <c r="I3" t="s">
        <v>40</v>
      </c>
    </row>
    <row r="4" spans="1:9" x14ac:dyDescent="0.35">
      <c r="A4" t="s">
        <v>59</v>
      </c>
      <c r="F4" t="s">
        <v>38</v>
      </c>
      <c r="I4" t="s">
        <v>82</v>
      </c>
    </row>
    <row r="5" spans="1:9" x14ac:dyDescent="0.35">
      <c r="A5" t="s">
        <v>60</v>
      </c>
      <c r="F5" t="s">
        <v>39</v>
      </c>
    </row>
    <row r="6" spans="1:9" x14ac:dyDescent="0.35">
      <c r="A6" t="s">
        <v>29</v>
      </c>
    </row>
    <row r="7" spans="1:9" x14ac:dyDescent="0.35">
      <c r="A7" t="s">
        <v>30</v>
      </c>
    </row>
    <row r="8" spans="1:9" x14ac:dyDescent="0.35">
      <c r="A8" t="s">
        <v>61</v>
      </c>
    </row>
    <row r="9" spans="1:9" x14ac:dyDescent="0.35">
      <c r="A9" t="s">
        <v>62</v>
      </c>
    </row>
    <row r="10" spans="1:9" x14ac:dyDescent="0.35">
      <c r="A10" t="s">
        <v>31</v>
      </c>
    </row>
    <row r="11" spans="1:9" x14ac:dyDescent="0.35">
      <c r="A11" t="s">
        <v>32</v>
      </c>
    </row>
    <row r="12" spans="1:9" x14ac:dyDescent="0.35">
      <c r="A12" t="s">
        <v>33</v>
      </c>
    </row>
    <row r="13" spans="1:9" x14ac:dyDescent="0.35">
      <c r="A13" t="s">
        <v>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CCD25-070E-4A77-881E-1B53A6AAEB14}">
  <dimension ref="A6:Q23"/>
  <sheetViews>
    <sheetView tabSelected="1" workbookViewId="0"/>
  </sheetViews>
  <sheetFormatPr defaultColWidth="9.1328125" defaultRowHeight="11.25" customHeight="1" x14ac:dyDescent="0.4"/>
  <cols>
    <col min="1" max="1" width="16.86328125" style="93" customWidth="1"/>
    <col min="2" max="2" width="5.1328125" style="93" bestFit="1" customWidth="1"/>
    <col min="3" max="3" width="3.1328125" style="93" bestFit="1" customWidth="1"/>
    <col min="4" max="4" width="7.265625" style="94" customWidth="1"/>
    <col min="5" max="5" width="5.59765625" style="93" hidden="1" customWidth="1"/>
    <col min="6" max="6" width="6" style="93" hidden="1" customWidth="1"/>
    <col min="7" max="7" width="3.3984375" style="93" bestFit="1" customWidth="1"/>
    <col min="8" max="15" width="9.796875" style="93" customWidth="1"/>
    <col min="16" max="16" width="9.796875" style="207" customWidth="1"/>
    <col min="17" max="17" width="4.796875" style="93" customWidth="1"/>
    <col min="18" max="257" width="9.1328125" style="93"/>
    <col min="258" max="258" width="16.86328125" style="93" customWidth="1"/>
    <col min="259" max="259" width="5.1328125" style="93" bestFit="1" customWidth="1"/>
    <col min="260" max="260" width="3.1328125" style="93" bestFit="1" customWidth="1"/>
    <col min="261" max="261" width="5.59765625" style="93" customWidth="1"/>
    <col min="262" max="262" width="0" style="93" hidden="1" customWidth="1"/>
    <col min="263" max="263" width="3.3984375" style="93" bestFit="1" customWidth="1"/>
    <col min="264" max="272" width="10.796875" style="93" customWidth="1"/>
    <col min="273" max="513" width="9.1328125" style="93"/>
    <col min="514" max="514" width="16.86328125" style="93" customWidth="1"/>
    <col min="515" max="515" width="5.1328125" style="93" bestFit="1" customWidth="1"/>
    <col min="516" max="516" width="3.1328125" style="93" bestFit="1" customWidth="1"/>
    <col min="517" max="517" width="5.59765625" style="93" customWidth="1"/>
    <col min="518" max="518" width="0" style="93" hidden="1" customWidth="1"/>
    <col min="519" max="519" width="3.3984375" style="93" bestFit="1" customWidth="1"/>
    <col min="520" max="528" width="10.796875" style="93" customWidth="1"/>
    <col min="529" max="769" width="9.1328125" style="93"/>
    <col min="770" max="770" width="16.86328125" style="93" customWidth="1"/>
    <col min="771" max="771" width="5.1328125" style="93" bestFit="1" customWidth="1"/>
    <col min="772" max="772" width="3.1328125" style="93" bestFit="1" customWidth="1"/>
    <col min="773" max="773" width="5.59765625" style="93" customWidth="1"/>
    <col min="774" max="774" width="0" style="93" hidden="1" customWidth="1"/>
    <col min="775" max="775" width="3.3984375" style="93" bestFit="1" customWidth="1"/>
    <col min="776" max="784" width="10.796875" style="93" customWidth="1"/>
    <col min="785" max="1025" width="9.1328125" style="93"/>
    <col min="1026" max="1026" width="16.86328125" style="93" customWidth="1"/>
    <col min="1027" max="1027" width="5.1328125" style="93" bestFit="1" customWidth="1"/>
    <col min="1028" max="1028" width="3.1328125" style="93" bestFit="1" customWidth="1"/>
    <col min="1029" max="1029" width="5.59765625" style="93" customWidth="1"/>
    <col min="1030" max="1030" width="0" style="93" hidden="1" customWidth="1"/>
    <col min="1031" max="1031" width="3.3984375" style="93" bestFit="1" customWidth="1"/>
    <col min="1032" max="1040" width="10.796875" style="93" customWidth="1"/>
    <col min="1041" max="1281" width="9.1328125" style="93"/>
    <col min="1282" max="1282" width="16.86328125" style="93" customWidth="1"/>
    <col min="1283" max="1283" width="5.1328125" style="93" bestFit="1" customWidth="1"/>
    <col min="1284" max="1284" width="3.1328125" style="93" bestFit="1" customWidth="1"/>
    <col min="1285" max="1285" width="5.59765625" style="93" customWidth="1"/>
    <col min="1286" max="1286" width="0" style="93" hidden="1" customWidth="1"/>
    <col min="1287" max="1287" width="3.3984375" style="93" bestFit="1" customWidth="1"/>
    <col min="1288" max="1296" width="10.796875" style="93" customWidth="1"/>
    <col min="1297" max="1537" width="9.1328125" style="93"/>
    <col min="1538" max="1538" width="16.86328125" style="93" customWidth="1"/>
    <col min="1539" max="1539" width="5.1328125" style="93" bestFit="1" customWidth="1"/>
    <col min="1540" max="1540" width="3.1328125" style="93" bestFit="1" customWidth="1"/>
    <col min="1541" max="1541" width="5.59765625" style="93" customWidth="1"/>
    <col min="1542" max="1542" width="0" style="93" hidden="1" customWidth="1"/>
    <col min="1543" max="1543" width="3.3984375" style="93" bestFit="1" customWidth="1"/>
    <col min="1544" max="1552" width="10.796875" style="93" customWidth="1"/>
    <col min="1553" max="1793" width="9.1328125" style="93"/>
    <col min="1794" max="1794" width="16.86328125" style="93" customWidth="1"/>
    <col min="1795" max="1795" width="5.1328125" style="93" bestFit="1" customWidth="1"/>
    <col min="1796" max="1796" width="3.1328125" style="93" bestFit="1" customWidth="1"/>
    <col min="1797" max="1797" width="5.59765625" style="93" customWidth="1"/>
    <col min="1798" max="1798" width="0" style="93" hidden="1" customWidth="1"/>
    <col min="1799" max="1799" width="3.3984375" style="93" bestFit="1" customWidth="1"/>
    <col min="1800" max="1808" width="10.796875" style="93" customWidth="1"/>
    <col min="1809" max="2049" width="9.1328125" style="93"/>
    <col min="2050" max="2050" width="16.86328125" style="93" customWidth="1"/>
    <col min="2051" max="2051" width="5.1328125" style="93" bestFit="1" customWidth="1"/>
    <col min="2052" max="2052" width="3.1328125" style="93" bestFit="1" customWidth="1"/>
    <col min="2053" max="2053" width="5.59765625" style="93" customWidth="1"/>
    <col min="2054" max="2054" width="0" style="93" hidden="1" customWidth="1"/>
    <col min="2055" max="2055" width="3.3984375" style="93" bestFit="1" customWidth="1"/>
    <col min="2056" max="2064" width="10.796875" style="93" customWidth="1"/>
    <col min="2065" max="2305" width="9.1328125" style="93"/>
    <col min="2306" max="2306" width="16.86328125" style="93" customWidth="1"/>
    <col min="2307" max="2307" width="5.1328125" style="93" bestFit="1" customWidth="1"/>
    <col min="2308" max="2308" width="3.1328125" style="93" bestFit="1" customWidth="1"/>
    <col min="2309" max="2309" width="5.59765625" style="93" customWidth="1"/>
    <col min="2310" max="2310" width="0" style="93" hidden="1" customWidth="1"/>
    <col min="2311" max="2311" width="3.3984375" style="93" bestFit="1" customWidth="1"/>
    <col min="2312" max="2320" width="10.796875" style="93" customWidth="1"/>
    <col min="2321" max="2561" width="9.1328125" style="93"/>
    <col min="2562" max="2562" width="16.86328125" style="93" customWidth="1"/>
    <col min="2563" max="2563" width="5.1328125" style="93" bestFit="1" customWidth="1"/>
    <col min="2564" max="2564" width="3.1328125" style="93" bestFit="1" customWidth="1"/>
    <col min="2565" max="2565" width="5.59765625" style="93" customWidth="1"/>
    <col min="2566" max="2566" width="0" style="93" hidden="1" customWidth="1"/>
    <col min="2567" max="2567" width="3.3984375" style="93" bestFit="1" customWidth="1"/>
    <col min="2568" max="2576" width="10.796875" style="93" customWidth="1"/>
    <col min="2577" max="2817" width="9.1328125" style="93"/>
    <col min="2818" max="2818" width="16.86328125" style="93" customWidth="1"/>
    <col min="2819" max="2819" width="5.1328125" style="93" bestFit="1" customWidth="1"/>
    <col min="2820" max="2820" width="3.1328125" style="93" bestFit="1" customWidth="1"/>
    <col min="2821" max="2821" width="5.59765625" style="93" customWidth="1"/>
    <col min="2822" max="2822" width="0" style="93" hidden="1" customWidth="1"/>
    <col min="2823" max="2823" width="3.3984375" style="93" bestFit="1" customWidth="1"/>
    <col min="2824" max="2832" width="10.796875" style="93" customWidth="1"/>
    <col min="2833" max="3073" width="9.1328125" style="93"/>
    <col min="3074" max="3074" width="16.86328125" style="93" customWidth="1"/>
    <col min="3075" max="3075" width="5.1328125" style="93" bestFit="1" customWidth="1"/>
    <col min="3076" max="3076" width="3.1328125" style="93" bestFit="1" customWidth="1"/>
    <col min="3077" max="3077" width="5.59765625" style="93" customWidth="1"/>
    <col min="3078" max="3078" width="0" style="93" hidden="1" customWidth="1"/>
    <col min="3079" max="3079" width="3.3984375" style="93" bestFit="1" customWidth="1"/>
    <col min="3080" max="3088" width="10.796875" style="93" customWidth="1"/>
    <col min="3089" max="3329" width="9.1328125" style="93"/>
    <col min="3330" max="3330" width="16.86328125" style="93" customWidth="1"/>
    <col min="3331" max="3331" width="5.1328125" style="93" bestFit="1" customWidth="1"/>
    <col min="3332" max="3332" width="3.1328125" style="93" bestFit="1" customWidth="1"/>
    <col min="3333" max="3333" width="5.59765625" style="93" customWidth="1"/>
    <col min="3334" max="3334" width="0" style="93" hidden="1" customWidth="1"/>
    <col min="3335" max="3335" width="3.3984375" style="93" bestFit="1" customWidth="1"/>
    <col min="3336" max="3344" width="10.796875" style="93" customWidth="1"/>
    <col min="3345" max="3585" width="9.1328125" style="93"/>
    <col min="3586" max="3586" width="16.86328125" style="93" customWidth="1"/>
    <col min="3587" max="3587" width="5.1328125" style="93" bestFit="1" customWidth="1"/>
    <col min="3588" max="3588" width="3.1328125" style="93" bestFit="1" customWidth="1"/>
    <col min="3589" max="3589" width="5.59765625" style="93" customWidth="1"/>
    <col min="3590" max="3590" width="0" style="93" hidden="1" customWidth="1"/>
    <col min="3591" max="3591" width="3.3984375" style="93" bestFit="1" customWidth="1"/>
    <col min="3592" max="3600" width="10.796875" style="93" customWidth="1"/>
    <col min="3601" max="3841" width="9.1328125" style="93"/>
    <col min="3842" max="3842" width="16.86328125" style="93" customWidth="1"/>
    <col min="3843" max="3843" width="5.1328125" style="93" bestFit="1" customWidth="1"/>
    <col min="3844" max="3844" width="3.1328125" style="93" bestFit="1" customWidth="1"/>
    <col min="3845" max="3845" width="5.59765625" style="93" customWidth="1"/>
    <col min="3846" max="3846" width="0" style="93" hidden="1" customWidth="1"/>
    <col min="3847" max="3847" width="3.3984375" style="93" bestFit="1" customWidth="1"/>
    <col min="3848" max="3856" width="10.796875" style="93" customWidth="1"/>
    <col min="3857" max="4097" width="9.1328125" style="93"/>
    <col min="4098" max="4098" width="16.86328125" style="93" customWidth="1"/>
    <col min="4099" max="4099" width="5.1328125" style="93" bestFit="1" customWidth="1"/>
    <col min="4100" max="4100" width="3.1328125" style="93" bestFit="1" customWidth="1"/>
    <col min="4101" max="4101" width="5.59765625" style="93" customWidth="1"/>
    <col min="4102" max="4102" width="0" style="93" hidden="1" customWidth="1"/>
    <col min="4103" max="4103" width="3.3984375" style="93" bestFit="1" customWidth="1"/>
    <col min="4104" max="4112" width="10.796875" style="93" customWidth="1"/>
    <col min="4113" max="4353" width="9.1328125" style="93"/>
    <col min="4354" max="4354" width="16.86328125" style="93" customWidth="1"/>
    <col min="4355" max="4355" width="5.1328125" style="93" bestFit="1" customWidth="1"/>
    <col min="4356" max="4356" width="3.1328125" style="93" bestFit="1" customWidth="1"/>
    <col min="4357" max="4357" width="5.59765625" style="93" customWidth="1"/>
    <col min="4358" max="4358" width="0" style="93" hidden="1" customWidth="1"/>
    <col min="4359" max="4359" width="3.3984375" style="93" bestFit="1" customWidth="1"/>
    <col min="4360" max="4368" width="10.796875" style="93" customWidth="1"/>
    <col min="4369" max="4609" width="9.1328125" style="93"/>
    <col min="4610" max="4610" width="16.86328125" style="93" customWidth="1"/>
    <col min="4611" max="4611" width="5.1328125" style="93" bestFit="1" customWidth="1"/>
    <col min="4612" max="4612" width="3.1328125" style="93" bestFit="1" customWidth="1"/>
    <col min="4613" max="4613" width="5.59765625" style="93" customWidth="1"/>
    <col min="4614" max="4614" width="0" style="93" hidden="1" customWidth="1"/>
    <col min="4615" max="4615" width="3.3984375" style="93" bestFit="1" customWidth="1"/>
    <col min="4616" max="4624" width="10.796875" style="93" customWidth="1"/>
    <col min="4625" max="4865" width="9.1328125" style="93"/>
    <col min="4866" max="4866" width="16.86328125" style="93" customWidth="1"/>
    <col min="4867" max="4867" width="5.1328125" style="93" bestFit="1" customWidth="1"/>
    <col min="4868" max="4868" width="3.1328125" style="93" bestFit="1" customWidth="1"/>
    <col min="4869" max="4869" width="5.59765625" style="93" customWidth="1"/>
    <col min="4870" max="4870" width="0" style="93" hidden="1" customWidth="1"/>
    <col min="4871" max="4871" width="3.3984375" style="93" bestFit="1" customWidth="1"/>
    <col min="4872" max="4880" width="10.796875" style="93" customWidth="1"/>
    <col min="4881" max="5121" width="9.1328125" style="93"/>
    <col min="5122" max="5122" width="16.86328125" style="93" customWidth="1"/>
    <col min="5123" max="5123" width="5.1328125" style="93" bestFit="1" customWidth="1"/>
    <col min="5124" max="5124" width="3.1328125" style="93" bestFit="1" customWidth="1"/>
    <col min="5125" max="5125" width="5.59765625" style="93" customWidth="1"/>
    <col min="5126" max="5126" width="0" style="93" hidden="1" customWidth="1"/>
    <col min="5127" max="5127" width="3.3984375" style="93" bestFit="1" customWidth="1"/>
    <col min="5128" max="5136" width="10.796875" style="93" customWidth="1"/>
    <col min="5137" max="5377" width="9.1328125" style="93"/>
    <col min="5378" max="5378" width="16.86328125" style="93" customWidth="1"/>
    <col min="5379" max="5379" width="5.1328125" style="93" bestFit="1" customWidth="1"/>
    <col min="5380" max="5380" width="3.1328125" style="93" bestFit="1" customWidth="1"/>
    <col min="5381" max="5381" width="5.59765625" style="93" customWidth="1"/>
    <col min="5382" max="5382" width="0" style="93" hidden="1" customWidth="1"/>
    <col min="5383" max="5383" width="3.3984375" style="93" bestFit="1" customWidth="1"/>
    <col min="5384" max="5392" width="10.796875" style="93" customWidth="1"/>
    <col min="5393" max="5633" width="9.1328125" style="93"/>
    <col min="5634" max="5634" width="16.86328125" style="93" customWidth="1"/>
    <col min="5635" max="5635" width="5.1328125" style="93" bestFit="1" customWidth="1"/>
    <col min="5636" max="5636" width="3.1328125" style="93" bestFit="1" customWidth="1"/>
    <col min="5637" max="5637" width="5.59765625" style="93" customWidth="1"/>
    <col min="5638" max="5638" width="0" style="93" hidden="1" customWidth="1"/>
    <col min="5639" max="5639" width="3.3984375" style="93" bestFit="1" customWidth="1"/>
    <col min="5640" max="5648" width="10.796875" style="93" customWidth="1"/>
    <col min="5649" max="5889" width="9.1328125" style="93"/>
    <col min="5890" max="5890" width="16.86328125" style="93" customWidth="1"/>
    <col min="5891" max="5891" width="5.1328125" style="93" bestFit="1" customWidth="1"/>
    <col min="5892" max="5892" width="3.1328125" style="93" bestFit="1" customWidth="1"/>
    <col min="5893" max="5893" width="5.59765625" style="93" customWidth="1"/>
    <col min="5894" max="5894" width="0" style="93" hidden="1" customWidth="1"/>
    <col min="5895" max="5895" width="3.3984375" style="93" bestFit="1" customWidth="1"/>
    <col min="5896" max="5904" width="10.796875" style="93" customWidth="1"/>
    <col min="5905" max="6145" width="9.1328125" style="93"/>
    <col min="6146" max="6146" width="16.86328125" style="93" customWidth="1"/>
    <col min="6147" max="6147" width="5.1328125" style="93" bestFit="1" customWidth="1"/>
    <col min="6148" max="6148" width="3.1328125" style="93" bestFit="1" customWidth="1"/>
    <col min="6149" max="6149" width="5.59765625" style="93" customWidth="1"/>
    <col min="6150" max="6150" width="0" style="93" hidden="1" customWidth="1"/>
    <col min="6151" max="6151" width="3.3984375" style="93" bestFit="1" customWidth="1"/>
    <col min="6152" max="6160" width="10.796875" style="93" customWidth="1"/>
    <col min="6161" max="6401" width="9.1328125" style="93"/>
    <col min="6402" max="6402" width="16.86328125" style="93" customWidth="1"/>
    <col min="6403" max="6403" width="5.1328125" style="93" bestFit="1" customWidth="1"/>
    <col min="6404" max="6404" width="3.1328125" style="93" bestFit="1" customWidth="1"/>
    <col min="6405" max="6405" width="5.59765625" style="93" customWidth="1"/>
    <col min="6406" max="6406" width="0" style="93" hidden="1" customWidth="1"/>
    <col min="6407" max="6407" width="3.3984375" style="93" bestFit="1" customWidth="1"/>
    <col min="6408" max="6416" width="10.796875" style="93" customWidth="1"/>
    <col min="6417" max="6657" width="9.1328125" style="93"/>
    <col min="6658" max="6658" width="16.86328125" style="93" customWidth="1"/>
    <col min="6659" max="6659" width="5.1328125" style="93" bestFit="1" customWidth="1"/>
    <col min="6660" max="6660" width="3.1328125" style="93" bestFit="1" customWidth="1"/>
    <col min="6661" max="6661" width="5.59765625" style="93" customWidth="1"/>
    <col min="6662" max="6662" width="0" style="93" hidden="1" customWidth="1"/>
    <col min="6663" max="6663" width="3.3984375" style="93" bestFit="1" customWidth="1"/>
    <col min="6664" max="6672" width="10.796875" style="93" customWidth="1"/>
    <col min="6673" max="6913" width="9.1328125" style="93"/>
    <col min="6914" max="6914" width="16.86328125" style="93" customWidth="1"/>
    <col min="6915" max="6915" width="5.1328125" style="93" bestFit="1" customWidth="1"/>
    <col min="6916" max="6916" width="3.1328125" style="93" bestFit="1" customWidth="1"/>
    <col min="6917" max="6917" width="5.59765625" style="93" customWidth="1"/>
    <col min="6918" max="6918" width="0" style="93" hidden="1" customWidth="1"/>
    <col min="6919" max="6919" width="3.3984375" style="93" bestFit="1" customWidth="1"/>
    <col min="6920" max="6928" width="10.796875" style="93" customWidth="1"/>
    <col min="6929" max="7169" width="9.1328125" style="93"/>
    <col min="7170" max="7170" width="16.86328125" style="93" customWidth="1"/>
    <col min="7171" max="7171" width="5.1328125" style="93" bestFit="1" customWidth="1"/>
    <col min="7172" max="7172" width="3.1328125" style="93" bestFit="1" customWidth="1"/>
    <col min="7173" max="7173" width="5.59765625" style="93" customWidth="1"/>
    <col min="7174" max="7174" width="0" style="93" hidden="1" customWidth="1"/>
    <col min="7175" max="7175" width="3.3984375" style="93" bestFit="1" customWidth="1"/>
    <col min="7176" max="7184" width="10.796875" style="93" customWidth="1"/>
    <col min="7185" max="7425" width="9.1328125" style="93"/>
    <col min="7426" max="7426" width="16.86328125" style="93" customWidth="1"/>
    <col min="7427" max="7427" width="5.1328125" style="93" bestFit="1" customWidth="1"/>
    <col min="7428" max="7428" width="3.1328125" style="93" bestFit="1" customWidth="1"/>
    <col min="7429" max="7429" width="5.59765625" style="93" customWidth="1"/>
    <col min="7430" max="7430" width="0" style="93" hidden="1" customWidth="1"/>
    <col min="7431" max="7431" width="3.3984375" style="93" bestFit="1" customWidth="1"/>
    <col min="7432" max="7440" width="10.796875" style="93" customWidth="1"/>
    <col min="7441" max="7681" width="9.1328125" style="93"/>
    <col min="7682" max="7682" width="16.86328125" style="93" customWidth="1"/>
    <col min="7683" max="7683" width="5.1328125" style="93" bestFit="1" customWidth="1"/>
    <col min="7684" max="7684" width="3.1328125" style="93" bestFit="1" customWidth="1"/>
    <col min="7685" max="7685" width="5.59765625" style="93" customWidth="1"/>
    <col min="7686" max="7686" width="0" style="93" hidden="1" customWidth="1"/>
    <col min="7687" max="7687" width="3.3984375" style="93" bestFit="1" customWidth="1"/>
    <col min="7688" max="7696" width="10.796875" style="93" customWidth="1"/>
    <col min="7697" max="7937" width="9.1328125" style="93"/>
    <col min="7938" max="7938" width="16.86328125" style="93" customWidth="1"/>
    <col min="7939" max="7939" width="5.1328125" style="93" bestFit="1" customWidth="1"/>
    <col min="7940" max="7940" width="3.1328125" style="93" bestFit="1" customWidth="1"/>
    <col min="7941" max="7941" width="5.59765625" style="93" customWidth="1"/>
    <col min="7942" max="7942" width="0" style="93" hidden="1" customWidth="1"/>
    <col min="7943" max="7943" width="3.3984375" style="93" bestFit="1" customWidth="1"/>
    <col min="7944" max="7952" width="10.796875" style="93" customWidth="1"/>
    <col min="7953" max="8193" width="9.1328125" style="93"/>
    <col min="8194" max="8194" width="16.86328125" style="93" customWidth="1"/>
    <col min="8195" max="8195" width="5.1328125" style="93" bestFit="1" customWidth="1"/>
    <col min="8196" max="8196" width="3.1328125" style="93" bestFit="1" customWidth="1"/>
    <col min="8197" max="8197" width="5.59765625" style="93" customWidth="1"/>
    <col min="8198" max="8198" width="0" style="93" hidden="1" customWidth="1"/>
    <col min="8199" max="8199" width="3.3984375" style="93" bestFit="1" customWidth="1"/>
    <col min="8200" max="8208" width="10.796875" style="93" customWidth="1"/>
    <col min="8209" max="8449" width="9.1328125" style="93"/>
    <col min="8450" max="8450" width="16.86328125" style="93" customWidth="1"/>
    <col min="8451" max="8451" width="5.1328125" style="93" bestFit="1" customWidth="1"/>
    <col min="8452" max="8452" width="3.1328125" style="93" bestFit="1" customWidth="1"/>
    <col min="8453" max="8453" width="5.59765625" style="93" customWidth="1"/>
    <col min="8454" max="8454" width="0" style="93" hidden="1" customWidth="1"/>
    <col min="8455" max="8455" width="3.3984375" style="93" bestFit="1" customWidth="1"/>
    <col min="8456" max="8464" width="10.796875" style="93" customWidth="1"/>
    <col min="8465" max="8705" width="9.1328125" style="93"/>
    <col min="8706" max="8706" width="16.86328125" style="93" customWidth="1"/>
    <col min="8707" max="8707" width="5.1328125" style="93" bestFit="1" customWidth="1"/>
    <col min="8708" max="8708" width="3.1328125" style="93" bestFit="1" customWidth="1"/>
    <col min="8709" max="8709" width="5.59765625" style="93" customWidth="1"/>
    <col min="8710" max="8710" width="0" style="93" hidden="1" customWidth="1"/>
    <col min="8711" max="8711" width="3.3984375" style="93" bestFit="1" customWidth="1"/>
    <col min="8712" max="8720" width="10.796875" style="93" customWidth="1"/>
    <col min="8721" max="8961" width="9.1328125" style="93"/>
    <col min="8962" max="8962" width="16.86328125" style="93" customWidth="1"/>
    <col min="8963" max="8963" width="5.1328125" style="93" bestFit="1" customWidth="1"/>
    <col min="8964" max="8964" width="3.1328125" style="93" bestFit="1" customWidth="1"/>
    <col min="8965" max="8965" width="5.59765625" style="93" customWidth="1"/>
    <col min="8966" max="8966" width="0" style="93" hidden="1" customWidth="1"/>
    <col min="8967" max="8967" width="3.3984375" style="93" bestFit="1" customWidth="1"/>
    <col min="8968" max="8976" width="10.796875" style="93" customWidth="1"/>
    <col min="8977" max="9217" width="9.1328125" style="93"/>
    <col min="9218" max="9218" width="16.86328125" style="93" customWidth="1"/>
    <col min="9219" max="9219" width="5.1328125" style="93" bestFit="1" customWidth="1"/>
    <col min="9220" max="9220" width="3.1328125" style="93" bestFit="1" customWidth="1"/>
    <col min="9221" max="9221" width="5.59765625" style="93" customWidth="1"/>
    <col min="9222" max="9222" width="0" style="93" hidden="1" customWidth="1"/>
    <col min="9223" max="9223" width="3.3984375" style="93" bestFit="1" customWidth="1"/>
    <col min="9224" max="9232" width="10.796875" style="93" customWidth="1"/>
    <col min="9233" max="9473" width="9.1328125" style="93"/>
    <col min="9474" max="9474" width="16.86328125" style="93" customWidth="1"/>
    <col min="9475" max="9475" width="5.1328125" style="93" bestFit="1" customWidth="1"/>
    <col min="9476" max="9476" width="3.1328125" style="93" bestFit="1" customWidth="1"/>
    <col min="9477" max="9477" width="5.59765625" style="93" customWidth="1"/>
    <col min="9478" max="9478" width="0" style="93" hidden="1" customWidth="1"/>
    <col min="9479" max="9479" width="3.3984375" style="93" bestFit="1" customWidth="1"/>
    <col min="9480" max="9488" width="10.796875" style="93" customWidth="1"/>
    <col min="9489" max="9729" width="9.1328125" style="93"/>
    <col min="9730" max="9730" width="16.86328125" style="93" customWidth="1"/>
    <col min="9731" max="9731" width="5.1328125" style="93" bestFit="1" customWidth="1"/>
    <col min="9732" max="9732" width="3.1328125" style="93" bestFit="1" customWidth="1"/>
    <col min="9733" max="9733" width="5.59765625" style="93" customWidth="1"/>
    <col min="9734" max="9734" width="0" style="93" hidden="1" customWidth="1"/>
    <col min="9735" max="9735" width="3.3984375" style="93" bestFit="1" customWidth="1"/>
    <col min="9736" max="9744" width="10.796875" style="93" customWidth="1"/>
    <col min="9745" max="9985" width="9.1328125" style="93"/>
    <col min="9986" max="9986" width="16.86328125" style="93" customWidth="1"/>
    <col min="9987" max="9987" width="5.1328125" style="93" bestFit="1" customWidth="1"/>
    <col min="9988" max="9988" width="3.1328125" style="93" bestFit="1" customWidth="1"/>
    <col min="9989" max="9989" width="5.59765625" style="93" customWidth="1"/>
    <col min="9990" max="9990" width="0" style="93" hidden="1" customWidth="1"/>
    <col min="9991" max="9991" width="3.3984375" style="93" bestFit="1" customWidth="1"/>
    <col min="9992" max="10000" width="10.796875" style="93" customWidth="1"/>
    <col min="10001" max="10241" width="9.1328125" style="93"/>
    <col min="10242" max="10242" width="16.86328125" style="93" customWidth="1"/>
    <col min="10243" max="10243" width="5.1328125" style="93" bestFit="1" customWidth="1"/>
    <col min="10244" max="10244" width="3.1328125" style="93" bestFit="1" customWidth="1"/>
    <col min="10245" max="10245" width="5.59765625" style="93" customWidth="1"/>
    <col min="10246" max="10246" width="0" style="93" hidden="1" customWidth="1"/>
    <col min="10247" max="10247" width="3.3984375" style="93" bestFit="1" customWidth="1"/>
    <col min="10248" max="10256" width="10.796875" style="93" customWidth="1"/>
    <col min="10257" max="10497" width="9.1328125" style="93"/>
    <col min="10498" max="10498" width="16.86328125" style="93" customWidth="1"/>
    <col min="10499" max="10499" width="5.1328125" style="93" bestFit="1" customWidth="1"/>
    <col min="10500" max="10500" width="3.1328125" style="93" bestFit="1" customWidth="1"/>
    <col min="10501" max="10501" width="5.59765625" style="93" customWidth="1"/>
    <col min="10502" max="10502" width="0" style="93" hidden="1" customWidth="1"/>
    <col min="10503" max="10503" width="3.3984375" style="93" bestFit="1" customWidth="1"/>
    <col min="10504" max="10512" width="10.796875" style="93" customWidth="1"/>
    <col min="10513" max="10753" width="9.1328125" style="93"/>
    <col min="10754" max="10754" width="16.86328125" style="93" customWidth="1"/>
    <col min="10755" max="10755" width="5.1328125" style="93" bestFit="1" customWidth="1"/>
    <col min="10756" max="10756" width="3.1328125" style="93" bestFit="1" customWidth="1"/>
    <col min="10757" max="10757" width="5.59765625" style="93" customWidth="1"/>
    <col min="10758" max="10758" width="0" style="93" hidden="1" customWidth="1"/>
    <col min="10759" max="10759" width="3.3984375" style="93" bestFit="1" customWidth="1"/>
    <col min="10760" max="10768" width="10.796875" style="93" customWidth="1"/>
    <col min="10769" max="11009" width="9.1328125" style="93"/>
    <col min="11010" max="11010" width="16.86328125" style="93" customWidth="1"/>
    <col min="11011" max="11011" width="5.1328125" style="93" bestFit="1" customWidth="1"/>
    <col min="11012" max="11012" width="3.1328125" style="93" bestFit="1" customWidth="1"/>
    <col min="11013" max="11013" width="5.59765625" style="93" customWidth="1"/>
    <col min="11014" max="11014" width="0" style="93" hidden="1" customWidth="1"/>
    <col min="11015" max="11015" width="3.3984375" style="93" bestFit="1" customWidth="1"/>
    <col min="11016" max="11024" width="10.796875" style="93" customWidth="1"/>
    <col min="11025" max="11265" width="9.1328125" style="93"/>
    <col min="11266" max="11266" width="16.86328125" style="93" customWidth="1"/>
    <col min="11267" max="11267" width="5.1328125" style="93" bestFit="1" customWidth="1"/>
    <col min="11268" max="11268" width="3.1328125" style="93" bestFit="1" customWidth="1"/>
    <col min="11269" max="11269" width="5.59765625" style="93" customWidth="1"/>
    <col min="11270" max="11270" width="0" style="93" hidden="1" customWidth="1"/>
    <col min="11271" max="11271" width="3.3984375" style="93" bestFit="1" customWidth="1"/>
    <col min="11272" max="11280" width="10.796875" style="93" customWidth="1"/>
    <col min="11281" max="11521" width="9.1328125" style="93"/>
    <col min="11522" max="11522" width="16.86328125" style="93" customWidth="1"/>
    <col min="11523" max="11523" width="5.1328125" style="93" bestFit="1" customWidth="1"/>
    <col min="11524" max="11524" width="3.1328125" style="93" bestFit="1" customWidth="1"/>
    <col min="11525" max="11525" width="5.59765625" style="93" customWidth="1"/>
    <col min="11526" max="11526" width="0" style="93" hidden="1" customWidth="1"/>
    <col min="11527" max="11527" width="3.3984375" style="93" bestFit="1" customWidth="1"/>
    <col min="11528" max="11536" width="10.796875" style="93" customWidth="1"/>
    <col min="11537" max="11777" width="9.1328125" style="93"/>
    <col min="11778" max="11778" width="16.86328125" style="93" customWidth="1"/>
    <col min="11779" max="11779" width="5.1328125" style="93" bestFit="1" customWidth="1"/>
    <col min="11780" max="11780" width="3.1328125" style="93" bestFit="1" customWidth="1"/>
    <col min="11781" max="11781" width="5.59765625" style="93" customWidth="1"/>
    <col min="11782" max="11782" width="0" style="93" hidden="1" customWidth="1"/>
    <col min="11783" max="11783" width="3.3984375" style="93" bestFit="1" customWidth="1"/>
    <col min="11784" max="11792" width="10.796875" style="93" customWidth="1"/>
    <col min="11793" max="12033" width="9.1328125" style="93"/>
    <col min="12034" max="12034" width="16.86328125" style="93" customWidth="1"/>
    <col min="12035" max="12035" width="5.1328125" style="93" bestFit="1" customWidth="1"/>
    <col min="12036" max="12036" width="3.1328125" style="93" bestFit="1" customWidth="1"/>
    <col min="12037" max="12037" width="5.59765625" style="93" customWidth="1"/>
    <col min="12038" max="12038" width="0" style="93" hidden="1" customWidth="1"/>
    <col min="12039" max="12039" width="3.3984375" style="93" bestFit="1" customWidth="1"/>
    <col min="12040" max="12048" width="10.796875" style="93" customWidth="1"/>
    <col min="12049" max="12289" width="9.1328125" style="93"/>
    <col min="12290" max="12290" width="16.86328125" style="93" customWidth="1"/>
    <col min="12291" max="12291" width="5.1328125" style="93" bestFit="1" customWidth="1"/>
    <col min="12292" max="12292" width="3.1328125" style="93" bestFit="1" customWidth="1"/>
    <col min="12293" max="12293" width="5.59765625" style="93" customWidth="1"/>
    <col min="12294" max="12294" width="0" style="93" hidden="1" customWidth="1"/>
    <col min="12295" max="12295" width="3.3984375" style="93" bestFit="1" customWidth="1"/>
    <col min="12296" max="12304" width="10.796875" style="93" customWidth="1"/>
    <col min="12305" max="12545" width="9.1328125" style="93"/>
    <col min="12546" max="12546" width="16.86328125" style="93" customWidth="1"/>
    <col min="12547" max="12547" width="5.1328125" style="93" bestFit="1" customWidth="1"/>
    <col min="12548" max="12548" width="3.1328125" style="93" bestFit="1" customWidth="1"/>
    <col min="12549" max="12549" width="5.59765625" style="93" customWidth="1"/>
    <col min="12550" max="12550" width="0" style="93" hidden="1" customWidth="1"/>
    <col min="12551" max="12551" width="3.3984375" style="93" bestFit="1" customWidth="1"/>
    <col min="12552" max="12560" width="10.796875" style="93" customWidth="1"/>
    <col min="12561" max="12801" width="9.1328125" style="93"/>
    <col min="12802" max="12802" width="16.86328125" style="93" customWidth="1"/>
    <col min="12803" max="12803" width="5.1328125" style="93" bestFit="1" customWidth="1"/>
    <col min="12804" max="12804" width="3.1328125" style="93" bestFit="1" customWidth="1"/>
    <col min="12805" max="12805" width="5.59765625" style="93" customWidth="1"/>
    <col min="12806" max="12806" width="0" style="93" hidden="1" customWidth="1"/>
    <col min="12807" max="12807" width="3.3984375" style="93" bestFit="1" customWidth="1"/>
    <col min="12808" max="12816" width="10.796875" style="93" customWidth="1"/>
    <col min="12817" max="13057" width="9.1328125" style="93"/>
    <col min="13058" max="13058" width="16.86328125" style="93" customWidth="1"/>
    <col min="13059" max="13059" width="5.1328125" style="93" bestFit="1" customWidth="1"/>
    <col min="13060" max="13060" width="3.1328125" style="93" bestFit="1" customWidth="1"/>
    <col min="13061" max="13061" width="5.59765625" style="93" customWidth="1"/>
    <col min="13062" max="13062" width="0" style="93" hidden="1" customWidth="1"/>
    <col min="13063" max="13063" width="3.3984375" style="93" bestFit="1" customWidth="1"/>
    <col min="13064" max="13072" width="10.796875" style="93" customWidth="1"/>
    <col min="13073" max="13313" width="9.1328125" style="93"/>
    <col min="13314" max="13314" width="16.86328125" style="93" customWidth="1"/>
    <col min="13315" max="13315" width="5.1328125" style="93" bestFit="1" customWidth="1"/>
    <col min="13316" max="13316" width="3.1328125" style="93" bestFit="1" customWidth="1"/>
    <col min="13317" max="13317" width="5.59765625" style="93" customWidth="1"/>
    <col min="13318" max="13318" width="0" style="93" hidden="1" customWidth="1"/>
    <col min="13319" max="13319" width="3.3984375" style="93" bestFit="1" customWidth="1"/>
    <col min="13320" max="13328" width="10.796875" style="93" customWidth="1"/>
    <col min="13329" max="13569" width="9.1328125" style="93"/>
    <col min="13570" max="13570" width="16.86328125" style="93" customWidth="1"/>
    <col min="13571" max="13571" width="5.1328125" style="93" bestFit="1" customWidth="1"/>
    <col min="13572" max="13572" width="3.1328125" style="93" bestFit="1" customWidth="1"/>
    <col min="13573" max="13573" width="5.59765625" style="93" customWidth="1"/>
    <col min="13574" max="13574" width="0" style="93" hidden="1" customWidth="1"/>
    <col min="13575" max="13575" width="3.3984375" style="93" bestFit="1" customWidth="1"/>
    <col min="13576" max="13584" width="10.796875" style="93" customWidth="1"/>
    <col min="13585" max="13825" width="9.1328125" style="93"/>
    <col min="13826" max="13826" width="16.86328125" style="93" customWidth="1"/>
    <col min="13827" max="13827" width="5.1328125" style="93" bestFit="1" customWidth="1"/>
    <col min="13828" max="13828" width="3.1328125" style="93" bestFit="1" customWidth="1"/>
    <col min="13829" max="13829" width="5.59765625" style="93" customWidth="1"/>
    <col min="13830" max="13830" width="0" style="93" hidden="1" customWidth="1"/>
    <col min="13831" max="13831" width="3.3984375" style="93" bestFit="1" customWidth="1"/>
    <col min="13832" max="13840" width="10.796875" style="93" customWidth="1"/>
    <col min="13841" max="14081" width="9.1328125" style="93"/>
    <col min="14082" max="14082" width="16.86328125" style="93" customWidth="1"/>
    <col min="14083" max="14083" width="5.1328125" style="93" bestFit="1" customWidth="1"/>
    <col min="14084" max="14084" width="3.1328125" style="93" bestFit="1" customWidth="1"/>
    <col min="14085" max="14085" width="5.59765625" style="93" customWidth="1"/>
    <col min="14086" max="14086" width="0" style="93" hidden="1" customWidth="1"/>
    <col min="14087" max="14087" width="3.3984375" style="93" bestFit="1" customWidth="1"/>
    <col min="14088" max="14096" width="10.796875" style="93" customWidth="1"/>
    <col min="14097" max="14337" width="9.1328125" style="93"/>
    <col min="14338" max="14338" width="16.86328125" style="93" customWidth="1"/>
    <col min="14339" max="14339" width="5.1328125" style="93" bestFit="1" customWidth="1"/>
    <col min="14340" max="14340" width="3.1328125" style="93" bestFit="1" customWidth="1"/>
    <col min="14341" max="14341" width="5.59765625" style="93" customWidth="1"/>
    <col min="14342" max="14342" width="0" style="93" hidden="1" customWidth="1"/>
    <col min="14343" max="14343" width="3.3984375" style="93" bestFit="1" customWidth="1"/>
    <col min="14344" max="14352" width="10.796875" style="93" customWidth="1"/>
    <col min="14353" max="14593" width="9.1328125" style="93"/>
    <col min="14594" max="14594" width="16.86328125" style="93" customWidth="1"/>
    <col min="14595" max="14595" width="5.1328125" style="93" bestFit="1" customWidth="1"/>
    <col min="14596" max="14596" width="3.1328125" style="93" bestFit="1" customWidth="1"/>
    <col min="14597" max="14597" width="5.59765625" style="93" customWidth="1"/>
    <col min="14598" max="14598" width="0" style="93" hidden="1" customWidth="1"/>
    <col min="14599" max="14599" width="3.3984375" style="93" bestFit="1" customWidth="1"/>
    <col min="14600" max="14608" width="10.796875" style="93" customWidth="1"/>
    <col min="14609" max="14849" width="9.1328125" style="93"/>
    <col min="14850" max="14850" width="16.86328125" style="93" customWidth="1"/>
    <col min="14851" max="14851" width="5.1328125" style="93" bestFit="1" customWidth="1"/>
    <col min="14852" max="14852" width="3.1328125" style="93" bestFit="1" customWidth="1"/>
    <col min="14853" max="14853" width="5.59765625" style="93" customWidth="1"/>
    <col min="14854" max="14854" width="0" style="93" hidden="1" customWidth="1"/>
    <col min="14855" max="14855" width="3.3984375" style="93" bestFit="1" customWidth="1"/>
    <col min="14856" max="14864" width="10.796875" style="93" customWidth="1"/>
    <col min="14865" max="15105" width="9.1328125" style="93"/>
    <col min="15106" max="15106" width="16.86328125" style="93" customWidth="1"/>
    <col min="15107" max="15107" width="5.1328125" style="93" bestFit="1" customWidth="1"/>
    <col min="15108" max="15108" width="3.1328125" style="93" bestFit="1" customWidth="1"/>
    <col min="15109" max="15109" width="5.59765625" style="93" customWidth="1"/>
    <col min="15110" max="15110" width="0" style="93" hidden="1" customWidth="1"/>
    <col min="15111" max="15111" width="3.3984375" style="93" bestFit="1" customWidth="1"/>
    <col min="15112" max="15120" width="10.796875" style="93" customWidth="1"/>
    <col min="15121" max="15361" width="9.1328125" style="93"/>
    <col min="15362" max="15362" width="16.86328125" style="93" customWidth="1"/>
    <col min="15363" max="15363" width="5.1328125" style="93" bestFit="1" customWidth="1"/>
    <col min="15364" max="15364" width="3.1328125" style="93" bestFit="1" customWidth="1"/>
    <col min="15365" max="15365" width="5.59765625" style="93" customWidth="1"/>
    <col min="15366" max="15366" width="0" style="93" hidden="1" customWidth="1"/>
    <col min="15367" max="15367" width="3.3984375" style="93" bestFit="1" customWidth="1"/>
    <col min="15368" max="15376" width="10.796875" style="93" customWidth="1"/>
    <col min="15377" max="15617" width="9.1328125" style="93"/>
    <col min="15618" max="15618" width="16.86328125" style="93" customWidth="1"/>
    <col min="15619" max="15619" width="5.1328125" style="93" bestFit="1" customWidth="1"/>
    <col min="15620" max="15620" width="3.1328125" style="93" bestFit="1" customWidth="1"/>
    <col min="15621" max="15621" width="5.59765625" style="93" customWidth="1"/>
    <col min="15622" max="15622" width="0" style="93" hidden="1" customWidth="1"/>
    <col min="15623" max="15623" width="3.3984375" style="93" bestFit="1" customWidth="1"/>
    <col min="15624" max="15632" width="10.796875" style="93" customWidth="1"/>
    <col min="15633" max="15873" width="9.1328125" style="93"/>
    <col min="15874" max="15874" width="16.86328125" style="93" customWidth="1"/>
    <col min="15875" max="15875" width="5.1328125" style="93" bestFit="1" customWidth="1"/>
    <col min="15876" max="15876" width="3.1328125" style="93" bestFit="1" customWidth="1"/>
    <col min="15877" max="15877" width="5.59765625" style="93" customWidth="1"/>
    <col min="15878" max="15878" width="0" style="93" hidden="1" customWidth="1"/>
    <col min="15879" max="15879" width="3.3984375" style="93" bestFit="1" customWidth="1"/>
    <col min="15880" max="15888" width="10.796875" style="93" customWidth="1"/>
    <col min="15889" max="16129" width="9.1328125" style="93"/>
    <col min="16130" max="16130" width="16.86328125" style="93" customWidth="1"/>
    <col min="16131" max="16131" width="5.1328125" style="93" bestFit="1" customWidth="1"/>
    <col min="16132" max="16132" width="3.1328125" style="93" bestFit="1" customWidth="1"/>
    <col min="16133" max="16133" width="5.59765625" style="93" customWidth="1"/>
    <col min="16134" max="16134" width="0" style="93" hidden="1" customWidth="1"/>
    <col min="16135" max="16135" width="3.3984375" style="93" bestFit="1" customWidth="1"/>
    <col min="16136" max="16144" width="10.796875" style="93" customWidth="1"/>
    <col min="16145" max="16384" width="9.1328125" style="93"/>
  </cols>
  <sheetData>
    <row r="6" spans="1:16" ht="15" x14ac:dyDescent="0.4">
      <c r="A6" s="170"/>
      <c r="C6" s="171"/>
      <c r="D6" s="173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2"/>
    </row>
    <row r="7" spans="1:16" ht="13.15" x14ac:dyDescent="0.4">
      <c r="A7" s="171"/>
      <c r="B7" s="171"/>
      <c r="C7" s="171"/>
      <c r="D7" s="173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2"/>
    </row>
    <row r="8" spans="1:16" s="174" customFormat="1" ht="18" x14ac:dyDescent="0.55000000000000004">
      <c r="A8" s="230" t="s">
        <v>1332</v>
      </c>
      <c r="B8" s="230"/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</row>
    <row r="9" spans="1:16" ht="13.5" thickBot="1" x14ac:dyDescent="0.45">
      <c r="A9" s="231"/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</row>
    <row r="10" spans="1:16" ht="13.9" thickTop="1" thickBot="1" x14ac:dyDescent="0.45">
      <c r="A10" s="232" t="s">
        <v>1333</v>
      </c>
      <c r="B10" s="233"/>
      <c r="C10" s="233"/>
      <c r="D10" s="212">
        <v>2024</v>
      </c>
      <c r="E10" s="175">
        <v>2023</v>
      </c>
      <c r="F10" s="208" t="s">
        <v>1334</v>
      </c>
      <c r="G10" s="176" t="s">
        <v>1309</v>
      </c>
      <c r="H10" s="176" t="s">
        <v>10</v>
      </c>
      <c r="I10" s="176" t="s">
        <v>11</v>
      </c>
      <c r="J10" s="176" t="s">
        <v>12</v>
      </c>
      <c r="K10" s="176" t="s">
        <v>1310</v>
      </c>
      <c r="L10" s="176" t="s">
        <v>1311</v>
      </c>
      <c r="M10" s="176" t="s">
        <v>1312</v>
      </c>
      <c r="N10" s="176" t="s">
        <v>1313</v>
      </c>
      <c r="O10" s="176" t="s">
        <v>1314</v>
      </c>
      <c r="P10" s="177" t="s">
        <v>1315</v>
      </c>
    </row>
    <row r="11" spans="1:16" ht="13.5" thickTop="1" x14ac:dyDescent="0.4">
      <c r="A11" s="178" t="s">
        <v>1316</v>
      </c>
      <c r="B11" s="179" t="s">
        <v>1317</v>
      </c>
      <c r="C11" s="180" t="s">
        <v>1318</v>
      </c>
      <c r="D11" s="213">
        <v>33</v>
      </c>
      <c r="E11" s="181">
        <v>20</v>
      </c>
      <c r="F11" s="181">
        <v>62</v>
      </c>
      <c r="G11" s="182">
        <v>1</v>
      </c>
      <c r="H11" s="209" t="s">
        <v>1319</v>
      </c>
      <c r="I11" s="183"/>
      <c r="J11" s="184"/>
      <c r="K11" s="184"/>
      <c r="L11" s="184"/>
      <c r="M11" s="184"/>
      <c r="N11" s="184"/>
      <c r="O11" s="184"/>
      <c r="P11" s="185"/>
    </row>
    <row r="12" spans="1:16" ht="13.15" x14ac:dyDescent="0.4">
      <c r="A12" s="186" t="s">
        <v>1316</v>
      </c>
      <c r="B12" s="187" t="s">
        <v>1321</v>
      </c>
      <c r="C12" s="188" t="s">
        <v>1318</v>
      </c>
      <c r="D12" s="214">
        <v>15</v>
      </c>
      <c r="E12" s="189">
        <v>19</v>
      </c>
      <c r="F12" s="189">
        <v>17</v>
      </c>
      <c r="G12" s="190">
        <v>1</v>
      </c>
      <c r="H12" s="191"/>
      <c r="I12" s="210" t="s">
        <v>1335</v>
      </c>
      <c r="J12" s="189"/>
      <c r="K12" s="189"/>
      <c r="L12" s="189"/>
      <c r="M12" s="189"/>
      <c r="N12" s="189"/>
      <c r="O12" s="189"/>
      <c r="P12" s="193"/>
    </row>
    <row r="13" spans="1:16" ht="13.15" x14ac:dyDescent="0.4">
      <c r="A13" s="186" t="s">
        <v>1316</v>
      </c>
      <c r="B13" s="187" t="s">
        <v>1317</v>
      </c>
      <c r="C13" s="188" t="s">
        <v>1320</v>
      </c>
      <c r="D13" s="214">
        <v>9</v>
      </c>
      <c r="E13" s="189">
        <v>11</v>
      </c>
      <c r="F13" s="189">
        <v>11</v>
      </c>
      <c r="G13" s="190">
        <v>1</v>
      </c>
      <c r="H13" s="191"/>
      <c r="I13" s="210" t="s">
        <v>1322</v>
      </c>
      <c r="J13" s="189"/>
      <c r="K13" s="189"/>
      <c r="L13" s="189"/>
      <c r="M13" s="189"/>
      <c r="N13" s="189"/>
      <c r="O13" s="189"/>
      <c r="P13" s="193"/>
    </row>
    <row r="14" spans="1:16" ht="13.15" x14ac:dyDescent="0.4">
      <c r="A14" s="186" t="s">
        <v>1316</v>
      </c>
      <c r="B14" s="187" t="s">
        <v>1321</v>
      </c>
      <c r="C14" s="188" t="s">
        <v>1320</v>
      </c>
      <c r="D14" s="214">
        <v>8</v>
      </c>
      <c r="E14" s="189">
        <v>12</v>
      </c>
      <c r="F14" s="189">
        <v>8</v>
      </c>
      <c r="G14" s="190">
        <v>1</v>
      </c>
      <c r="H14" s="195"/>
      <c r="I14" s="210" t="s">
        <v>1322</v>
      </c>
      <c r="J14" s="189"/>
      <c r="K14" s="189"/>
      <c r="L14" s="189"/>
      <c r="M14" s="189"/>
      <c r="N14" s="189"/>
      <c r="O14" s="189"/>
      <c r="P14" s="193"/>
    </row>
    <row r="15" spans="1:16" ht="13.15" x14ac:dyDescent="0.4">
      <c r="A15" s="186" t="s">
        <v>1323</v>
      </c>
      <c r="B15" s="187" t="s">
        <v>1317</v>
      </c>
      <c r="C15" s="188" t="s">
        <v>1318</v>
      </c>
      <c r="D15" s="214">
        <v>52</v>
      </c>
      <c r="E15" s="189">
        <v>45</v>
      </c>
      <c r="F15" s="189">
        <v>126</v>
      </c>
      <c r="G15" s="190">
        <v>2</v>
      </c>
      <c r="H15" s="191"/>
      <c r="I15" s="210" t="s">
        <v>1322</v>
      </c>
      <c r="J15" s="210" t="s">
        <v>1324</v>
      </c>
      <c r="K15" s="194"/>
      <c r="L15" s="189"/>
      <c r="M15" s="189"/>
      <c r="N15" s="189"/>
      <c r="O15" s="189"/>
      <c r="P15" s="193"/>
    </row>
    <row r="16" spans="1:16" ht="13.15" x14ac:dyDescent="0.4">
      <c r="A16" s="186" t="s">
        <v>1323</v>
      </c>
      <c r="B16" s="187" t="s">
        <v>1321</v>
      </c>
      <c r="C16" s="188" t="s">
        <v>1318</v>
      </c>
      <c r="D16" s="214">
        <v>41</v>
      </c>
      <c r="E16" s="189">
        <v>34</v>
      </c>
      <c r="F16" s="189">
        <v>61</v>
      </c>
      <c r="G16" s="190">
        <v>1</v>
      </c>
      <c r="H16" s="191"/>
      <c r="I16" s="194"/>
      <c r="J16" s="194"/>
      <c r="K16" s="210" t="s">
        <v>1325</v>
      </c>
      <c r="L16" s="194"/>
      <c r="M16" s="194"/>
      <c r="N16" s="194"/>
      <c r="O16" s="194"/>
      <c r="P16" s="196"/>
    </row>
    <row r="17" spans="1:17" ht="13.15" x14ac:dyDescent="0.4">
      <c r="A17" s="186" t="s">
        <v>1323</v>
      </c>
      <c r="B17" s="187" t="s">
        <v>1321</v>
      </c>
      <c r="C17" s="188" t="s">
        <v>1320</v>
      </c>
      <c r="D17" s="214">
        <v>43</v>
      </c>
      <c r="E17" s="189">
        <v>48</v>
      </c>
      <c r="F17" s="189">
        <v>95</v>
      </c>
      <c r="G17" s="190">
        <v>1</v>
      </c>
      <c r="H17" s="191"/>
      <c r="I17" s="194"/>
      <c r="J17" s="194"/>
      <c r="K17" s="192"/>
      <c r="L17" s="210" t="s">
        <v>1326</v>
      </c>
      <c r="M17" s="194"/>
      <c r="N17" s="194"/>
      <c r="O17" s="194"/>
      <c r="P17" s="196"/>
    </row>
    <row r="18" spans="1:17" ht="13.15" x14ac:dyDescent="0.4">
      <c r="A18" s="186" t="s">
        <v>1323</v>
      </c>
      <c r="B18" s="187" t="s">
        <v>1317</v>
      </c>
      <c r="C18" s="188" t="s">
        <v>1320</v>
      </c>
      <c r="D18" s="214">
        <v>53</v>
      </c>
      <c r="E18" s="189">
        <v>52</v>
      </c>
      <c r="F18" s="189">
        <v>174</v>
      </c>
      <c r="G18" s="190">
        <v>2</v>
      </c>
      <c r="H18" s="191"/>
      <c r="I18" s="194"/>
      <c r="J18" s="192"/>
      <c r="K18" s="192"/>
      <c r="L18" s="210" t="s">
        <v>1326</v>
      </c>
      <c r="M18" s="210" t="s">
        <v>1327</v>
      </c>
      <c r="N18" s="194"/>
      <c r="O18" s="194"/>
      <c r="P18" s="196"/>
    </row>
    <row r="19" spans="1:17" ht="13.15" x14ac:dyDescent="0.4">
      <c r="A19" s="186" t="s">
        <v>1328</v>
      </c>
      <c r="B19" s="187" t="s">
        <v>1317</v>
      </c>
      <c r="C19" s="188" t="s">
        <v>1318</v>
      </c>
      <c r="D19" s="214">
        <v>31</v>
      </c>
      <c r="E19" s="189">
        <v>24</v>
      </c>
      <c r="F19" s="189">
        <v>55</v>
      </c>
      <c r="G19" s="190">
        <v>1</v>
      </c>
      <c r="H19" s="191"/>
      <c r="I19" s="194"/>
      <c r="J19" s="194"/>
      <c r="K19" s="192"/>
      <c r="L19" s="192"/>
      <c r="M19" s="194"/>
      <c r="N19" s="216" t="s">
        <v>1329</v>
      </c>
      <c r="O19" s="197"/>
      <c r="P19" s="196"/>
    </row>
    <row r="20" spans="1:17" ht="13.15" x14ac:dyDescent="0.4">
      <c r="A20" s="186" t="s">
        <v>1328</v>
      </c>
      <c r="B20" s="187" t="s">
        <v>1321</v>
      </c>
      <c r="C20" s="188" t="s">
        <v>1318</v>
      </c>
      <c r="D20" s="214">
        <v>27</v>
      </c>
      <c r="E20" s="189">
        <v>15</v>
      </c>
      <c r="F20" s="189">
        <v>33</v>
      </c>
      <c r="G20" s="190">
        <v>1</v>
      </c>
      <c r="H20" s="191"/>
      <c r="I20" s="192"/>
      <c r="J20" s="194"/>
      <c r="K20" s="194"/>
      <c r="L20" s="192"/>
      <c r="M20" s="194"/>
      <c r="N20" s="216" t="s">
        <v>1329</v>
      </c>
      <c r="O20" s="197"/>
      <c r="P20" s="196"/>
    </row>
    <row r="21" spans="1:17" ht="13.15" x14ac:dyDescent="0.4">
      <c r="A21" s="186" t="s">
        <v>1328</v>
      </c>
      <c r="B21" s="187" t="s">
        <v>1317</v>
      </c>
      <c r="C21" s="188" t="s">
        <v>1320</v>
      </c>
      <c r="D21" s="214">
        <v>28</v>
      </c>
      <c r="E21" s="189">
        <v>30</v>
      </c>
      <c r="F21" s="189">
        <v>43</v>
      </c>
      <c r="G21" s="190">
        <v>1</v>
      </c>
      <c r="H21" s="191"/>
      <c r="I21" s="192"/>
      <c r="J21" s="194"/>
      <c r="K21" s="194"/>
      <c r="L21" s="194"/>
      <c r="M21" s="194"/>
      <c r="N21" s="194"/>
      <c r="O21" s="216" t="s">
        <v>1330</v>
      </c>
      <c r="P21" s="198"/>
    </row>
    <row r="22" spans="1:17" ht="13.5" thickBot="1" x14ac:dyDescent="0.45">
      <c r="A22" s="199" t="s">
        <v>1328</v>
      </c>
      <c r="B22" s="200" t="s">
        <v>1321</v>
      </c>
      <c r="C22" s="201" t="s">
        <v>1320</v>
      </c>
      <c r="D22" s="215">
        <v>28</v>
      </c>
      <c r="E22" s="202">
        <v>24</v>
      </c>
      <c r="F22" s="202">
        <v>37</v>
      </c>
      <c r="G22" s="203">
        <v>1</v>
      </c>
      <c r="H22" s="204"/>
      <c r="I22" s="205"/>
      <c r="J22" s="205"/>
      <c r="K22" s="205"/>
      <c r="L22" s="205"/>
      <c r="M22" s="205"/>
      <c r="N22" s="205"/>
      <c r="O22" s="206"/>
      <c r="P22" s="211" t="s">
        <v>1331</v>
      </c>
    </row>
    <row r="23" spans="1:17" ht="13.5" thickTop="1" x14ac:dyDescent="0.4">
      <c r="D23" s="92">
        <f>SUM(D11:D22)</f>
        <v>368</v>
      </c>
      <c r="E23" s="93">
        <f>SUM(E11:E22)</f>
        <v>334</v>
      </c>
      <c r="F23" s="93">
        <f>SUM(F11:F22)</f>
        <v>722</v>
      </c>
      <c r="H23" s="91">
        <v>33</v>
      </c>
      <c r="I23" s="91">
        <v>42</v>
      </c>
      <c r="J23" s="91">
        <v>42</v>
      </c>
      <c r="K23" s="91">
        <v>41</v>
      </c>
      <c r="L23" s="91">
        <v>48</v>
      </c>
      <c r="M23" s="91">
        <v>48</v>
      </c>
      <c r="N23" s="91">
        <v>43</v>
      </c>
      <c r="O23" s="91">
        <v>43</v>
      </c>
      <c r="P23" s="91">
        <v>28</v>
      </c>
      <c r="Q23" s="91">
        <f>SUM(H23:P23)</f>
        <v>368</v>
      </c>
    </row>
  </sheetData>
  <mergeCells count="3">
    <mergeCell ref="A8:P8"/>
    <mergeCell ref="A9:P9"/>
    <mergeCell ref="A10:C10"/>
  </mergeCells>
  <phoneticPr fontId="59" type="noConversion"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</sheetPr>
  <dimension ref="A1:J129"/>
  <sheetViews>
    <sheetView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ColWidth="9.1328125" defaultRowHeight="15" x14ac:dyDescent="0.35"/>
  <cols>
    <col min="1" max="1" width="6" style="4" customWidth="1"/>
    <col min="2" max="2" width="27" style="3" customWidth="1"/>
    <col min="3" max="3" width="9.19921875" style="4" customWidth="1"/>
    <col min="4" max="4" width="17.265625" style="98" bestFit="1" customWidth="1"/>
    <col min="5" max="5" width="100.265625" style="3" customWidth="1"/>
    <col min="6" max="6" width="16.1328125" style="3" customWidth="1"/>
    <col min="7" max="8" width="6.73046875" style="9" customWidth="1"/>
    <col min="9" max="9" width="6.86328125" style="15" bestFit="1" customWidth="1"/>
    <col min="10" max="16384" width="9.1328125" style="3"/>
  </cols>
  <sheetData>
    <row r="1" spans="1:10" ht="24.75" customHeight="1" x14ac:dyDescent="0.35">
      <c r="A1" s="1" t="s">
        <v>18</v>
      </c>
    </row>
    <row r="2" spans="1:10" s="2" customFormat="1" x14ac:dyDescent="0.4">
      <c r="A2" s="6" t="s">
        <v>5</v>
      </c>
      <c r="B2" s="7" t="s">
        <v>3</v>
      </c>
      <c r="C2" s="6" t="s">
        <v>0</v>
      </c>
      <c r="D2" s="99" t="s">
        <v>2</v>
      </c>
      <c r="E2" s="7" t="s">
        <v>1</v>
      </c>
      <c r="F2" s="7" t="s">
        <v>156</v>
      </c>
      <c r="G2" s="8">
        <v>1</v>
      </c>
      <c r="H2" s="8">
        <v>2</v>
      </c>
      <c r="I2" s="8" t="s">
        <v>4</v>
      </c>
      <c r="J2" s="5"/>
    </row>
    <row r="3" spans="1:10" x14ac:dyDescent="0.35">
      <c r="A3" s="26" t="s">
        <v>13</v>
      </c>
      <c r="B3" s="86" t="s">
        <v>116</v>
      </c>
      <c r="C3" s="81">
        <v>2012</v>
      </c>
      <c r="D3" s="86" t="s">
        <v>7</v>
      </c>
      <c r="E3" s="89" t="s">
        <v>141</v>
      </c>
      <c r="F3" s="86" t="s">
        <v>6</v>
      </c>
      <c r="G3" s="81">
        <v>75</v>
      </c>
      <c r="H3" s="81">
        <v>75</v>
      </c>
      <c r="I3" s="82">
        <f t="shared" ref="I3:I26" si="0">SUM(G3:H3)</f>
        <v>150</v>
      </c>
    </row>
    <row r="4" spans="1:10" x14ac:dyDescent="0.35">
      <c r="A4" s="26" t="s">
        <v>14</v>
      </c>
      <c r="B4" s="86" t="s">
        <v>84</v>
      </c>
      <c r="C4" s="81">
        <v>2010</v>
      </c>
      <c r="D4" s="86" t="s">
        <v>8</v>
      </c>
      <c r="E4" s="89" t="s">
        <v>80</v>
      </c>
      <c r="F4" s="86" t="s">
        <v>6</v>
      </c>
      <c r="G4" s="81">
        <v>69</v>
      </c>
      <c r="H4" s="81">
        <v>66</v>
      </c>
      <c r="I4" s="82">
        <f t="shared" si="0"/>
        <v>135</v>
      </c>
    </row>
    <row r="5" spans="1:10" x14ac:dyDescent="0.35">
      <c r="A5" s="26" t="s">
        <v>15</v>
      </c>
      <c r="B5" s="86" t="s">
        <v>102</v>
      </c>
      <c r="C5" s="81">
        <v>2012</v>
      </c>
      <c r="D5" s="86" t="s">
        <v>7</v>
      </c>
      <c r="E5" s="86" t="s">
        <v>103</v>
      </c>
      <c r="F5" s="86" t="s">
        <v>6</v>
      </c>
      <c r="G5" s="81">
        <v>68</v>
      </c>
      <c r="H5" s="81">
        <v>49</v>
      </c>
      <c r="I5" s="82">
        <f t="shared" si="0"/>
        <v>117</v>
      </c>
      <c r="J5" s="5"/>
    </row>
    <row r="6" spans="1:10" x14ac:dyDescent="0.4">
      <c r="A6" s="26" t="s">
        <v>75</v>
      </c>
      <c r="B6" s="100" t="s">
        <v>329</v>
      </c>
      <c r="C6" s="101">
        <v>2012</v>
      </c>
      <c r="D6" s="86" t="s">
        <v>330</v>
      </c>
      <c r="E6" s="89" t="s">
        <v>331</v>
      </c>
      <c r="F6" s="86" t="s">
        <v>332</v>
      </c>
      <c r="G6" s="81">
        <v>77</v>
      </c>
      <c r="H6" s="81">
        <v>60</v>
      </c>
      <c r="I6" s="82">
        <f t="shared" si="0"/>
        <v>137</v>
      </c>
      <c r="J6" s="5"/>
    </row>
    <row r="7" spans="1:10" x14ac:dyDescent="0.4">
      <c r="A7" s="26" t="s">
        <v>76</v>
      </c>
      <c r="B7" s="100" t="s">
        <v>333</v>
      </c>
      <c r="C7" s="101">
        <v>2012</v>
      </c>
      <c r="D7" s="86" t="s">
        <v>330</v>
      </c>
      <c r="E7" s="86" t="s">
        <v>334</v>
      </c>
      <c r="F7" s="86" t="s">
        <v>332</v>
      </c>
      <c r="G7" s="81">
        <v>50</v>
      </c>
      <c r="H7" s="81">
        <v>51</v>
      </c>
      <c r="I7" s="82">
        <f t="shared" si="0"/>
        <v>101</v>
      </c>
    </row>
    <row r="8" spans="1:10" x14ac:dyDescent="0.4">
      <c r="A8" s="26" t="s">
        <v>1133</v>
      </c>
      <c r="B8" s="100" t="s">
        <v>335</v>
      </c>
      <c r="C8" s="101">
        <v>2012</v>
      </c>
      <c r="D8" s="86" t="s">
        <v>330</v>
      </c>
      <c r="E8" s="89" t="s">
        <v>336</v>
      </c>
      <c r="F8" s="86" t="s">
        <v>332</v>
      </c>
      <c r="G8" s="81">
        <v>52</v>
      </c>
      <c r="H8" s="81">
        <v>47</v>
      </c>
      <c r="I8" s="82">
        <f t="shared" si="0"/>
        <v>99</v>
      </c>
      <c r="J8" s="5"/>
    </row>
    <row r="9" spans="1:10" x14ac:dyDescent="0.35">
      <c r="A9" s="26" t="s">
        <v>1134</v>
      </c>
      <c r="B9" s="89" t="s">
        <v>451</v>
      </c>
      <c r="C9" s="81">
        <v>2011</v>
      </c>
      <c r="D9" s="86" t="s">
        <v>452</v>
      </c>
      <c r="E9" s="86" t="s">
        <v>453</v>
      </c>
      <c r="F9" s="86" t="s">
        <v>454</v>
      </c>
      <c r="G9" s="81">
        <v>80</v>
      </c>
      <c r="H9" s="81">
        <v>87</v>
      </c>
      <c r="I9" s="82">
        <f t="shared" si="0"/>
        <v>167</v>
      </c>
    </row>
    <row r="10" spans="1:10" x14ac:dyDescent="0.35">
      <c r="A10" s="26" t="s">
        <v>1135</v>
      </c>
      <c r="B10" s="86" t="s">
        <v>455</v>
      </c>
      <c r="C10" s="81">
        <v>2012</v>
      </c>
      <c r="D10" s="86" t="s">
        <v>456</v>
      </c>
      <c r="E10" s="89" t="s">
        <v>457</v>
      </c>
      <c r="F10" s="86" t="s">
        <v>454</v>
      </c>
      <c r="G10" s="81">
        <v>76</v>
      </c>
      <c r="H10" s="81">
        <v>81</v>
      </c>
      <c r="I10" s="82">
        <f t="shared" si="0"/>
        <v>157</v>
      </c>
    </row>
    <row r="11" spans="1:10" x14ac:dyDescent="0.35">
      <c r="A11" s="26" t="s">
        <v>1136</v>
      </c>
      <c r="B11" s="86" t="s">
        <v>458</v>
      </c>
      <c r="C11" s="81">
        <v>2010</v>
      </c>
      <c r="D11" s="86" t="s">
        <v>456</v>
      </c>
      <c r="E11" s="86" t="s">
        <v>459</v>
      </c>
      <c r="F11" s="86" t="s">
        <v>454</v>
      </c>
      <c r="G11" s="81">
        <v>78</v>
      </c>
      <c r="H11" s="81">
        <v>79</v>
      </c>
      <c r="I11" s="82">
        <f t="shared" si="0"/>
        <v>157</v>
      </c>
    </row>
    <row r="12" spans="1:10" x14ac:dyDescent="0.35">
      <c r="A12" s="26" t="s">
        <v>1137</v>
      </c>
      <c r="B12" s="89" t="s">
        <v>163</v>
      </c>
      <c r="C12" s="81">
        <v>2007</v>
      </c>
      <c r="D12" s="86" t="s">
        <v>1127</v>
      </c>
      <c r="E12" s="89" t="s">
        <v>164</v>
      </c>
      <c r="F12" s="89" t="s">
        <v>165</v>
      </c>
      <c r="G12" s="81">
        <v>88</v>
      </c>
      <c r="H12" s="81">
        <v>87</v>
      </c>
      <c r="I12" s="82">
        <f t="shared" si="0"/>
        <v>175</v>
      </c>
    </row>
    <row r="13" spans="1:10" x14ac:dyDescent="0.35">
      <c r="A13" s="26" t="s">
        <v>1138</v>
      </c>
      <c r="B13" s="86" t="s">
        <v>166</v>
      </c>
      <c r="C13" s="81">
        <v>2009</v>
      </c>
      <c r="D13" s="86" t="s">
        <v>1127</v>
      </c>
      <c r="E13" s="89" t="s">
        <v>164</v>
      </c>
      <c r="F13" s="89" t="s">
        <v>165</v>
      </c>
      <c r="G13" s="81">
        <v>88</v>
      </c>
      <c r="H13" s="81">
        <v>86</v>
      </c>
      <c r="I13" s="82">
        <f t="shared" si="0"/>
        <v>174</v>
      </c>
    </row>
    <row r="14" spans="1:10" x14ac:dyDescent="0.35">
      <c r="A14" s="26" t="s">
        <v>1139</v>
      </c>
      <c r="B14" s="86" t="s">
        <v>167</v>
      </c>
      <c r="C14" s="81">
        <v>2008</v>
      </c>
      <c r="D14" s="86" t="s">
        <v>1127</v>
      </c>
      <c r="E14" s="89" t="s">
        <v>164</v>
      </c>
      <c r="F14" s="89" t="s">
        <v>165</v>
      </c>
      <c r="G14" s="81">
        <v>82</v>
      </c>
      <c r="H14" s="81">
        <v>83</v>
      </c>
      <c r="I14" s="82">
        <f t="shared" si="0"/>
        <v>165</v>
      </c>
    </row>
    <row r="15" spans="1:10" x14ac:dyDescent="0.4">
      <c r="A15" s="26" t="s">
        <v>1140</v>
      </c>
      <c r="B15" s="102" t="s">
        <v>947</v>
      </c>
      <c r="C15" s="103">
        <v>2013</v>
      </c>
      <c r="D15" s="104" t="s">
        <v>948</v>
      </c>
      <c r="E15" s="105" t="s">
        <v>949</v>
      </c>
      <c r="F15" s="100" t="s">
        <v>1012</v>
      </c>
      <c r="G15" s="85">
        <v>82</v>
      </c>
      <c r="H15" s="85">
        <v>78</v>
      </c>
      <c r="I15" s="106">
        <f t="shared" si="0"/>
        <v>160</v>
      </c>
    </row>
    <row r="16" spans="1:10" x14ac:dyDescent="0.4">
      <c r="A16" s="26" t="s">
        <v>1141</v>
      </c>
      <c r="B16" s="102" t="s">
        <v>950</v>
      </c>
      <c r="C16" s="103">
        <v>2011</v>
      </c>
      <c r="D16" s="104" t="s">
        <v>948</v>
      </c>
      <c r="E16" s="108" t="s">
        <v>951</v>
      </c>
      <c r="F16" s="100" t="s">
        <v>1012</v>
      </c>
      <c r="G16" s="85">
        <v>80</v>
      </c>
      <c r="H16" s="85">
        <v>78</v>
      </c>
      <c r="I16" s="106">
        <f t="shared" si="0"/>
        <v>158</v>
      </c>
    </row>
    <row r="17" spans="1:9" x14ac:dyDescent="0.4">
      <c r="A17" s="26" t="s">
        <v>1142</v>
      </c>
      <c r="B17" s="107" t="s">
        <v>952</v>
      </c>
      <c r="C17" s="101">
        <v>2010</v>
      </c>
      <c r="D17" s="104" t="s">
        <v>948</v>
      </c>
      <c r="E17" s="100" t="s">
        <v>953</v>
      </c>
      <c r="F17" s="100" t="s">
        <v>1012</v>
      </c>
      <c r="G17" s="85">
        <v>75</v>
      </c>
      <c r="H17" s="85">
        <v>75</v>
      </c>
      <c r="I17" s="106">
        <f t="shared" si="0"/>
        <v>150</v>
      </c>
    </row>
    <row r="18" spans="1:9" x14ac:dyDescent="0.4">
      <c r="A18" s="26" t="s">
        <v>1143</v>
      </c>
      <c r="B18" s="102" t="s">
        <v>954</v>
      </c>
      <c r="C18" s="103">
        <v>2011</v>
      </c>
      <c r="D18" s="104" t="s">
        <v>948</v>
      </c>
      <c r="E18" s="108" t="s">
        <v>955</v>
      </c>
      <c r="F18" s="100" t="s">
        <v>1013</v>
      </c>
      <c r="G18" s="85">
        <v>77</v>
      </c>
      <c r="H18" s="85">
        <v>68</v>
      </c>
      <c r="I18" s="106">
        <f t="shared" si="0"/>
        <v>145</v>
      </c>
    </row>
    <row r="19" spans="1:9" x14ac:dyDescent="0.4">
      <c r="A19" s="26" t="s">
        <v>1144</v>
      </c>
      <c r="B19" s="107" t="s">
        <v>956</v>
      </c>
      <c r="C19" s="101">
        <v>2011</v>
      </c>
      <c r="D19" s="104" t="s">
        <v>948</v>
      </c>
      <c r="E19" s="100" t="s">
        <v>953</v>
      </c>
      <c r="F19" s="100" t="s">
        <v>1013</v>
      </c>
      <c r="G19" s="85">
        <v>60</v>
      </c>
      <c r="H19" s="85">
        <v>67</v>
      </c>
      <c r="I19" s="106">
        <f t="shared" si="0"/>
        <v>127</v>
      </c>
    </row>
    <row r="20" spans="1:9" x14ac:dyDescent="0.4">
      <c r="A20" s="26" t="s">
        <v>1145</v>
      </c>
      <c r="B20" s="107" t="s">
        <v>957</v>
      </c>
      <c r="C20" s="101">
        <v>2011</v>
      </c>
      <c r="D20" s="104" t="s">
        <v>948</v>
      </c>
      <c r="E20" s="100" t="s">
        <v>953</v>
      </c>
      <c r="F20" s="100" t="s">
        <v>1013</v>
      </c>
      <c r="G20" s="85">
        <v>64</v>
      </c>
      <c r="H20" s="85">
        <v>63</v>
      </c>
      <c r="I20" s="106">
        <f t="shared" si="0"/>
        <v>127</v>
      </c>
    </row>
    <row r="21" spans="1:9" x14ac:dyDescent="0.35">
      <c r="A21" s="26" t="s">
        <v>1146</v>
      </c>
      <c r="B21" s="89" t="s">
        <v>178</v>
      </c>
      <c r="C21" s="81">
        <v>2010</v>
      </c>
      <c r="D21" s="86" t="s">
        <v>1130</v>
      </c>
      <c r="E21" s="86" t="s">
        <v>179</v>
      </c>
      <c r="F21" s="86" t="s">
        <v>180</v>
      </c>
      <c r="G21" s="81">
        <v>83</v>
      </c>
      <c r="H21" s="81">
        <v>83</v>
      </c>
      <c r="I21" s="82">
        <f t="shared" si="0"/>
        <v>166</v>
      </c>
    </row>
    <row r="22" spans="1:9" x14ac:dyDescent="0.35">
      <c r="A22" s="26" t="s">
        <v>1147</v>
      </c>
      <c r="B22" s="86" t="s">
        <v>181</v>
      </c>
      <c r="C22" s="81">
        <v>2012</v>
      </c>
      <c r="D22" s="86" t="s">
        <v>1128</v>
      </c>
      <c r="E22" s="86" t="s">
        <v>182</v>
      </c>
      <c r="F22" s="86" t="s">
        <v>180</v>
      </c>
      <c r="G22" s="81">
        <v>74</v>
      </c>
      <c r="H22" s="81">
        <v>74</v>
      </c>
      <c r="I22" s="82">
        <f t="shared" si="0"/>
        <v>148</v>
      </c>
    </row>
    <row r="23" spans="1:9" x14ac:dyDescent="0.35">
      <c r="A23" s="26" t="s">
        <v>1148</v>
      </c>
      <c r="B23" s="86" t="s">
        <v>183</v>
      </c>
      <c r="C23" s="81">
        <v>2013</v>
      </c>
      <c r="D23" s="86" t="s">
        <v>1129</v>
      </c>
      <c r="E23" s="86" t="s">
        <v>184</v>
      </c>
      <c r="F23" s="86" t="s">
        <v>180</v>
      </c>
      <c r="G23" s="81">
        <v>74</v>
      </c>
      <c r="H23" s="81">
        <v>66</v>
      </c>
      <c r="I23" s="82">
        <f t="shared" si="0"/>
        <v>140</v>
      </c>
    </row>
    <row r="24" spans="1:9" x14ac:dyDescent="0.35">
      <c r="A24" s="26" t="s">
        <v>1149</v>
      </c>
      <c r="B24" s="86" t="s">
        <v>502</v>
      </c>
      <c r="C24" s="81">
        <v>2012</v>
      </c>
      <c r="D24" s="86" t="s">
        <v>503</v>
      </c>
      <c r="E24" s="89" t="s">
        <v>504</v>
      </c>
      <c r="F24" s="86" t="s">
        <v>505</v>
      </c>
      <c r="G24" s="81">
        <v>69</v>
      </c>
      <c r="H24" s="81">
        <v>79</v>
      </c>
      <c r="I24" s="82">
        <f t="shared" si="0"/>
        <v>148</v>
      </c>
    </row>
    <row r="25" spans="1:9" x14ac:dyDescent="0.35">
      <c r="A25" s="26" t="s">
        <v>1150</v>
      </c>
      <c r="B25" s="86" t="s">
        <v>506</v>
      </c>
      <c r="C25" s="81">
        <v>2010</v>
      </c>
      <c r="D25" s="86" t="s">
        <v>503</v>
      </c>
      <c r="E25" s="89" t="s">
        <v>507</v>
      </c>
      <c r="F25" s="86" t="s">
        <v>505</v>
      </c>
      <c r="G25" s="81">
        <v>67</v>
      </c>
      <c r="H25" s="81">
        <v>79</v>
      </c>
      <c r="I25" s="82">
        <f t="shared" si="0"/>
        <v>146</v>
      </c>
    </row>
    <row r="26" spans="1:9" x14ac:dyDescent="0.35">
      <c r="A26" s="26" t="s">
        <v>1151</v>
      </c>
      <c r="B26" s="89" t="s">
        <v>508</v>
      </c>
      <c r="C26" s="81">
        <v>2009</v>
      </c>
      <c r="D26" s="86" t="s">
        <v>509</v>
      </c>
      <c r="E26" s="86" t="s">
        <v>510</v>
      </c>
      <c r="F26" s="86" t="s">
        <v>505</v>
      </c>
      <c r="G26" s="81">
        <v>62</v>
      </c>
      <c r="H26" s="81">
        <v>61</v>
      </c>
      <c r="I26" s="82">
        <f t="shared" si="0"/>
        <v>123</v>
      </c>
    </row>
    <row r="27" spans="1:9" x14ac:dyDescent="0.4">
      <c r="A27" s="26" t="s">
        <v>1152</v>
      </c>
      <c r="B27" s="107" t="s">
        <v>1075</v>
      </c>
      <c r="C27" s="85">
        <v>2012</v>
      </c>
      <c r="D27" s="95" t="s">
        <v>1084</v>
      </c>
      <c r="E27" s="107" t="s">
        <v>1076</v>
      </c>
      <c r="F27" s="107" t="s">
        <v>1077</v>
      </c>
      <c r="G27" s="107"/>
      <c r="H27" s="107"/>
      <c r="I27" s="85">
        <v>62</v>
      </c>
    </row>
    <row r="28" spans="1:9" x14ac:dyDescent="0.35">
      <c r="A28" s="26" t="s">
        <v>1153</v>
      </c>
      <c r="B28" s="86" t="s">
        <v>213</v>
      </c>
      <c r="C28" s="81">
        <v>2009</v>
      </c>
      <c r="D28" s="86" t="s">
        <v>214</v>
      </c>
      <c r="E28" s="86" t="s">
        <v>215</v>
      </c>
      <c r="F28" s="86" t="s">
        <v>216</v>
      </c>
      <c r="G28" s="81">
        <v>78</v>
      </c>
      <c r="H28" s="81">
        <v>82</v>
      </c>
      <c r="I28" s="82">
        <f t="shared" ref="I28:I36" si="1">SUM(G28:H28)</f>
        <v>160</v>
      </c>
    </row>
    <row r="29" spans="1:9" x14ac:dyDescent="0.35">
      <c r="A29" s="26" t="s">
        <v>1154</v>
      </c>
      <c r="B29" s="89" t="s">
        <v>217</v>
      </c>
      <c r="C29" s="81">
        <v>2011</v>
      </c>
      <c r="D29" s="86" t="s">
        <v>218</v>
      </c>
      <c r="E29" s="86" t="s">
        <v>219</v>
      </c>
      <c r="F29" s="86" t="s">
        <v>216</v>
      </c>
      <c r="G29" s="81">
        <v>77</v>
      </c>
      <c r="H29" s="81">
        <v>74</v>
      </c>
      <c r="I29" s="82">
        <f t="shared" si="1"/>
        <v>151</v>
      </c>
    </row>
    <row r="30" spans="1:9" x14ac:dyDescent="0.35">
      <c r="A30" s="26" t="s">
        <v>1155</v>
      </c>
      <c r="B30" s="86" t="s">
        <v>220</v>
      </c>
      <c r="C30" s="81">
        <v>2011</v>
      </c>
      <c r="D30" s="86" t="s">
        <v>218</v>
      </c>
      <c r="E30" s="86" t="s">
        <v>219</v>
      </c>
      <c r="F30" s="86" t="s">
        <v>216</v>
      </c>
      <c r="G30" s="81">
        <v>74</v>
      </c>
      <c r="H30" s="81">
        <v>74</v>
      </c>
      <c r="I30" s="82">
        <f t="shared" si="1"/>
        <v>148</v>
      </c>
    </row>
    <row r="31" spans="1:9" x14ac:dyDescent="0.4">
      <c r="A31" s="26" t="s">
        <v>1156</v>
      </c>
      <c r="B31" s="95" t="s">
        <v>563</v>
      </c>
      <c r="C31" s="85" t="s">
        <v>564</v>
      </c>
      <c r="D31" s="95" t="s">
        <v>565</v>
      </c>
      <c r="E31" s="95" t="s">
        <v>566</v>
      </c>
      <c r="F31" s="86" t="s">
        <v>567</v>
      </c>
      <c r="G31" s="81">
        <v>79</v>
      </c>
      <c r="H31" s="81">
        <v>80</v>
      </c>
      <c r="I31" s="82">
        <f t="shared" si="1"/>
        <v>159</v>
      </c>
    </row>
    <row r="32" spans="1:9" x14ac:dyDescent="0.4">
      <c r="A32" s="26" t="s">
        <v>1157</v>
      </c>
      <c r="B32" s="95" t="s">
        <v>568</v>
      </c>
      <c r="C32" s="85" t="s">
        <v>569</v>
      </c>
      <c r="D32" s="95" t="s">
        <v>565</v>
      </c>
      <c r="E32" s="95" t="s">
        <v>566</v>
      </c>
      <c r="F32" s="86" t="s">
        <v>567</v>
      </c>
      <c r="G32" s="81">
        <v>67</v>
      </c>
      <c r="H32" s="81">
        <v>77</v>
      </c>
      <c r="I32" s="82">
        <f t="shared" si="1"/>
        <v>144</v>
      </c>
    </row>
    <row r="33" spans="1:9" x14ac:dyDescent="0.4">
      <c r="A33" s="26" t="s">
        <v>1158</v>
      </c>
      <c r="B33" s="95" t="s">
        <v>570</v>
      </c>
      <c r="C33" s="85" t="s">
        <v>571</v>
      </c>
      <c r="D33" s="95" t="s">
        <v>565</v>
      </c>
      <c r="E33" s="95" t="s">
        <v>572</v>
      </c>
      <c r="F33" s="86" t="s">
        <v>567</v>
      </c>
      <c r="G33" s="81">
        <v>66</v>
      </c>
      <c r="H33" s="81">
        <v>74</v>
      </c>
      <c r="I33" s="82">
        <f t="shared" si="1"/>
        <v>140</v>
      </c>
    </row>
    <row r="34" spans="1:9" ht="30" x14ac:dyDescent="0.4">
      <c r="A34" s="26" t="s">
        <v>1159</v>
      </c>
      <c r="B34" s="84" t="s">
        <v>663</v>
      </c>
      <c r="C34" s="85">
        <v>2010</v>
      </c>
      <c r="D34" s="86" t="s">
        <v>664</v>
      </c>
      <c r="E34" s="84" t="s">
        <v>665</v>
      </c>
      <c r="F34" s="86" t="s">
        <v>666</v>
      </c>
      <c r="G34" s="81">
        <v>73</v>
      </c>
      <c r="H34" s="81">
        <v>76</v>
      </c>
      <c r="I34" s="82">
        <f t="shared" si="1"/>
        <v>149</v>
      </c>
    </row>
    <row r="35" spans="1:9" x14ac:dyDescent="0.35">
      <c r="A35" s="26" t="s">
        <v>1160</v>
      </c>
      <c r="B35" s="84" t="s">
        <v>667</v>
      </c>
      <c r="C35" s="81">
        <v>2010</v>
      </c>
      <c r="D35" s="86" t="s">
        <v>668</v>
      </c>
      <c r="E35" s="84" t="s">
        <v>669</v>
      </c>
      <c r="F35" s="86" t="s">
        <v>666</v>
      </c>
      <c r="G35" s="81">
        <v>68</v>
      </c>
      <c r="H35" s="81">
        <v>77</v>
      </c>
      <c r="I35" s="82">
        <f t="shared" si="1"/>
        <v>145</v>
      </c>
    </row>
    <row r="36" spans="1:9" x14ac:dyDescent="0.35">
      <c r="A36" s="26" t="s">
        <v>1161</v>
      </c>
      <c r="B36" s="84" t="s">
        <v>670</v>
      </c>
      <c r="C36" s="81">
        <v>2012</v>
      </c>
      <c r="D36" s="86" t="s">
        <v>671</v>
      </c>
      <c r="E36" s="84" t="s">
        <v>672</v>
      </c>
      <c r="F36" s="86" t="s">
        <v>666</v>
      </c>
      <c r="G36" s="81">
        <v>66</v>
      </c>
      <c r="H36" s="81">
        <v>69</v>
      </c>
      <c r="I36" s="82">
        <f t="shared" si="1"/>
        <v>135</v>
      </c>
    </row>
    <row r="37" spans="1:9" x14ac:dyDescent="0.35">
      <c r="A37" s="26" t="s">
        <v>1162</v>
      </c>
      <c r="B37" s="86" t="s">
        <v>701</v>
      </c>
      <c r="C37" s="81">
        <v>2011</v>
      </c>
      <c r="D37" s="86" t="s">
        <v>702</v>
      </c>
      <c r="E37" s="86" t="s">
        <v>703</v>
      </c>
      <c r="F37" s="86" t="s">
        <v>704</v>
      </c>
      <c r="G37" s="81">
        <v>82</v>
      </c>
      <c r="H37" s="81">
        <v>86</v>
      </c>
      <c r="I37" s="82">
        <v>168</v>
      </c>
    </row>
    <row r="38" spans="1:9" x14ac:dyDescent="0.35">
      <c r="A38" s="26" t="s">
        <v>1163</v>
      </c>
      <c r="B38" s="86" t="s">
        <v>705</v>
      </c>
      <c r="C38" s="81">
        <v>2012</v>
      </c>
      <c r="D38" s="86" t="s">
        <v>706</v>
      </c>
      <c r="E38" s="89" t="s">
        <v>707</v>
      </c>
      <c r="F38" s="89" t="s">
        <v>704</v>
      </c>
      <c r="G38" s="89">
        <v>77</v>
      </c>
      <c r="H38" s="81">
        <v>86</v>
      </c>
      <c r="I38" s="82">
        <v>163</v>
      </c>
    </row>
    <row r="39" spans="1:9" x14ac:dyDescent="0.35">
      <c r="A39" s="26" t="s">
        <v>1164</v>
      </c>
      <c r="B39" s="86" t="s">
        <v>708</v>
      </c>
      <c r="C39" s="81">
        <v>2011</v>
      </c>
      <c r="D39" s="86" t="s">
        <v>709</v>
      </c>
      <c r="E39" s="86" t="s">
        <v>710</v>
      </c>
      <c r="F39" s="86" t="s">
        <v>704</v>
      </c>
      <c r="G39" s="81">
        <v>82</v>
      </c>
      <c r="H39" s="81">
        <v>79</v>
      </c>
      <c r="I39" s="82">
        <v>161</v>
      </c>
    </row>
    <row r="40" spans="1:9" x14ac:dyDescent="0.35">
      <c r="A40" s="26" t="s">
        <v>1165</v>
      </c>
      <c r="B40" s="122" t="s">
        <v>741</v>
      </c>
      <c r="C40" s="81">
        <v>2010</v>
      </c>
      <c r="D40" s="86" t="s">
        <v>742</v>
      </c>
      <c r="E40" s="86" t="s">
        <v>743</v>
      </c>
      <c r="F40" s="86" t="s">
        <v>744</v>
      </c>
      <c r="G40" s="81">
        <v>79</v>
      </c>
      <c r="H40" s="81">
        <v>89</v>
      </c>
      <c r="I40" s="82">
        <f t="shared" ref="I40:I54" si="2">SUM(G40:H40)</f>
        <v>168</v>
      </c>
    </row>
    <row r="41" spans="1:9" x14ac:dyDescent="0.35">
      <c r="A41" s="26" t="s">
        <v>1166</v>
      </c>
      <c r="B41" s="123" t="s">
        <v>745</v>
      </c>
      <c r="C41" s="81">
        <v>2012</v>
      </c>
      <c r="D41" s="86" t="s">
        <v>742</v>
      </c>
      <c r="E41" s="86" t="s">
        <v>746</v>
      </c>
      <c r="F41" s="86" t="s">
        <v>744</v>
      </c>
      <c r="G41" s="81">
        <v>56</v>
      </c>
      <c r="H41" s="81">
        <v>53</v>
      </c>
      <c r="I41" s="82">
        <f t="shared" si="2"/>
        <v>109</v>
      </c>
    </row>
    <row r="42" spans="1:9" x14ac:dyDescent="0.35">
      <c r="A42" s="26" t="s">
        <v>1167</v>
      </c>
      <c r="B42" s="122" t="s">
        <v>747</v>
      </c>
      <c r="C42" s="81">
        <v>2013</v>
      </c>
      <c r="D42" s="86" t="s">
        <v>748</v>
      </c>
      <c r="E42" s="86" t="s">
        <v>746</v>
      </c>
      <c r="F42" s="86" t="s">
        <v>744</v>
      </c>
      <c r="G42" s="81">
        <v>38</v>
      </c>
      <c r="H42" s="81">
        <v>28</v>
      </c>
      <c r="I42" s="82">
        <f t="shared" si="2"/>
        <v>66</v>
      </c>
    </row>
    <row r="43" spans="1:9" x14ac:dyDescent="0.35">
      <c r="A43" s="26" t="s">
        <v>1168</v>
      </c>
      <c r="B43" s="89" t="s">
        <v>767</v>
      </c>
      <c r="C43" s="81">
        <v>2013</v>
      </c>
      <c r="D43" s="86" t="s">
        <v>768</v>
      </c>
      <c r="E43" s="86" t="s">
        <v>769</v>
      </c>
      <c r="F43" s="86" t="s">
        <v>770</v>
      </c>
      <c r="G43" s="81">
        <v>76</v>
      </c>
      <c r="H43" s="81">
        <v>84</v>
      </c>
      <c r="I43" s="82">
        <f t="shared" si="2"/>
        <v>160</v>
      </c>
    </row>
    <row r="44" spans="1:9" x14ac:dyDescent="0.35">
      <c r="A44" s="26" t="s">
        <v>1169</v>
      </c>
      <c r="B44" s="86" t="s">
        <v>771</v>
      </c>
      <c r="C44" s="81">
        <v>2011</v>
      </c>
      <c r="D44" s="86" t="s">
        <v>772</v>
      </c>
      <c r="E44" s="86" t="s">
        <v>773</v>
      </c>
      <c r="F44" s="86" t="s">
        <v>770</v>
      </c>
      <c r="G44" s="81">
        <v>78</v>
      </c>
      <c r="H44" s="81">
        <v>80</v>
      </c>
      <c r="I44" s="82">
        <f t="shared" si="2"/>
        <v>158</v>
      </c>
    </row>
    <row r="45" spans="1:9" x14ac:dyDescent="0.35">
      <c r="A45" s="26" t="s">
        <v>1170</v>
      </c>
      <c r="B45" s="86" t="s">
        <v>774</v>
      </c>
      <c r="C45" s="81">
        <v>2011</v>
      </c>
      <c r="D45" s="86" t="s">
        <v>775</v>
      </c>
      <c r="E45" s="86" t="s">
        <v>776</v>
      </c>
      <c r="F45" s="86" t="s">
        <v>770</v>
      </c>
      <c r="G45" s="81">
        <v>72</v>
      </c>
      <c r="H45" s="81">
        <v>79</v>
      </c>
      <c r="I45" s="82">
        <f t="shared" si="2"/>
        <v>151</v>
      </c>
    </row>
    <row r="46" spans="1:9" x14ac:dyDescent="0.35">
      <c r="A46" s="26" t="s">
        <v>1171</v>
      </c>
      <c r="B46" s="86" t="s">
        <v>347</v>
      </c>
      <c r="C46" s="81">
        <v>2012</v>
      </c>
      <c r="D46" s="86" t="s">
        <v>344</v>
      </c>
      <c r="E46" s="86" t="s">
        <v>345</v>
      </c>
      <c r="F46" s="89" t="s">
        <v>346</v>
      </c>
      <c r="G46" s="81">
        <v>85</v>
      </c>
      <c r="H46" s="81">
        <v>86</v>
      </c>
      <c r="I46" s="82">
        <f t="shared" si="2"/>
        <v>171</v>
      </c>
    </row>
    <row r="47" spans="1:9" x14ac:dyDescent="0.35">
      <c r="A47" s="26" t="s">
        <v>1172</v>
      </c>
      <c r="B47" s="86" t="s">
        <v>343</v>
      </c>
      <c r="C47" s="81">
        <v>2012</v>
      </c>
      <c r="D47" s="86" t="s">
        <v>344</v>
      </c>
      <c r="E47" s="86" t="s">
        <v>345</v>
      </c>
      <c r="F47" s="89" t="s">
        <v>346</v>
      </c>
      <c r="G47" s="81">
        <v>79</v>
      </c>
      <c r="H47" s="81">
        <v>81</v>
      </c>
      <c r="I47" s="82">
        <f t="shared" si="2"/>
        <v>160</v>
      </c>
    </row>
    <row r="48" spans="1:9" x14ac:dyDescent="0.35">
      <c r="A48" s="26" t="s">
        <v>1173</v>
      </c>
      <c r="B48" s="86" t="s">
        <v>348</v>
      </c>
      <c r="C48" s="124"/>
      <c r="D48" s="86" t="s">
        <v>344</v>
      </c>
      <c r="E48" s="86" t="s">
        <v>345</v>
      </c>
      <c r="F48" s="89" t="s">
        <v>346</v>
      </c>
      <c r="G48" s="81">
        <v>74</v>
      </c>
      <c r="H48" s="81">
        <v>76</v>
      </c>
      <c r="I48" s="82">
        <f t="shared" si="2"/>
        <v>150</v>
      </c>
    </row>
    <row r="49" spans="1:9" x14ac:dyDescent="0.35">
      <c r="A49" s="26" t="s">
        <v>1174</v>
      </c>
      <c r="B49" s="89" t="s">
        <v>274</v>
      </c>
      <c r="C49" s="81">
        <v>2011</v>
      </c>
      <c r="D49" s="86" t="s">
        <v>275</v>
      </c>
      <c r="E49" s="86" t="s">
        <v>276</v>
      </c>
      <c r="F49" s="86" t="s">
        <v>277</v>
      </c>
      <c r="G49" s="81">
        <v>92</v>
      </c>
      <c r="H49" s="81">
        <v>87</v>
      </c>
      <c r="I49" s="82">
        <f t="shared" si="2"/>
        <v>179</v>
      </c>
    </row>
    <row r="50" spans="1:9" x14ac:dyDescent="0.4">
      <c r="A50" s="26" t="s">
        <v>1175</v>
      </c>
      <c r="B50" s="107" t="s">
        <v>278</v>
      </c>
      <c r="C50" s="85">
        <v>2011</v>
      </c>
      <c r="D50" s="95" t="s">
        <v>279</v>
      </c>
      <c r="E50" s="107" t="s">
        <v>280</v>
      </c>
      <c r="F50" s="89" t="s">
        <v>277</v>
      </c>
      <c r="G50" s="81">
        <v>71</v>
      </c>
      <c r="H50" s="81">
        <v>79</v>
      </c>
      <c r="I50" s="82">
        <f t="shared" si="2"/>
        <v>150</v>
      </c>
    </row>
    <row r="51" spans="1:9" x14ac:dyDescent="0.35">
      <c r="A51" s="26" t="s">
        <v>1176</v>
      </c>
      <c r="B51" s="86" t="s">
        <v>281</v>
      </c>
      <c r="C51" s="81">
        <v>2010</v>
      </c>
      <c r="D51" s="86" t="s">
        <v>277</v>
      </c>
      <c r="E51" s="89" t="s">
        <v>282</v>
      </c>
      <c r="F51" s="86" t="s">
        <v>277</v>
      </c>
      <c r="G51" s="81">
        <v>58</v>
      </c>
      <c r="H51" s="81">
        <v>66</v>
      </c>
      <c r="I51" s="82">
        <f t="shared" si="2"/>
        <v>124</v>
      </c>
    </row>
    <row r="52" spans="1:9" x14ac:dyDescent="0.4">
      <c r="A52" s="26" t="s">
        <v>1177</v>
      </c>
      <c r="B52" s="86" t="s">
        <v>900</v>
      </c>
      <c r="C52" s="81">
        <v>2011</v>
      </c>
      <c r="D52" s="95" t="s">
        <v>901</v>
      </c>
      <c r="E52" s="107" t="s">
        <v>902</v>
      </c>
      <c r="F52" s="89" t="s">
        <v>903</v>
      </c>
      <c r="G52" s="81">
        <v>81</v>
      </c>
      <c r="H52" s="81">
        <v>84</v>
      </c>
      <c r="I52" s="82">
        <f t="shared" si="2"/>
        <v>165</v>
      </c>
    </row>
    <row r="53" spans="1:9" x14ac:dyDescent="0.4">
      <c r="A53" s="26" t="s">
        <v>1178</v>
      </c>
      <c r="B53" s="89" t="s">
        <v>904</v>
      </c>
      <c r="C53" s="81">
        <v>2011</v>
      </c>
      <c r="D53" s="95" t="s">
        <v>901</v>
      </c>
      <c r="E53" s="107" t="s">
        <v>902</v>
      </c>
      <c r="F53" s="89" t="s">
        <v>903</v>
      </c>
      <c r="G53" s="81">
        <v>85</v>
      </c>
      <c r="H53" s="81">
        <v>80</v>
      </c>
      <c r="I53" s="82">
        <f t="shared" si="2"/>
        <v>165</v>
      </c>
    </row>
    <row r="54" spans="1:9" x14ac:dyDescent="0.4">
      <c r="A54" s="26" t="s">
        <v>1179</v>
      </c>
      <c r="B54" s="86" t="s">
        <v>905</v>
      </c>
      <c r="C54" s="81">
        <v>2010</v>
      </c>
      <c r="D54" s="95" t="s">
        <v>901</v>
      </c>
      <c r="E54" s="107" t="s">
        <v>902</v>
      </c>
      <c r="F54" s="89" t="s">
        <v>903</v>
      </c>
      <c r="G54" s="81">
        <v>76</v>
      </c>
      <c r="H54" s="81">
        <v>77</v>
      </c>
      <c r="I54" s="82">
        <f t="shared" si="2"/>
        <v>153</v>
      </c>
    </row>
    <row r="55" spans="1:9" x14ac:dyDescent="0.35">
      <c r="A55" s="26" t="s">
        <v>1180</v>
      </c>
      <c r="B55" s="30" t="s">
        <v>711</v>
      </c>
      <c r="C55" s="26">
        <v>2010</v>
      </c>
      <c r="D55" s="88" t="s">
        <v>712</v>
      </c>
      <c r="E55" s="90" t="s">
        <v>713</v>
      </c>
      <c r="F55" s="88" t="s">
        <v>704</v>
      </c>
      <c r="G55" s="26">
        <v>82</v>
      </c>
      <c r="H55" s="26">
        <v>79</v>
      </c>
      <c r="I55" s="27">
        <v>161</v>
      </c>
    </row>
    <row r="56" spans="1:9" x14ac:dyDescent="0.35">
      <c r="A56" s="26" t="s">
        <v>1181</v>
      </c>
      <c r="B56" s="113" t="s">
        <v>168</v>
      </c>
      <c r="C56" s="35">
        <v>2008</v>
      </c>
      <c r="D56" s="113" t="s">
        <v>1127</v>
      </c>
      <c r="E56" s="30" t="s">
        <v>164</v>
      </c>
      <c r="F56" s="90" t="s">
        <v>165</v>
      </c>
      <c r="G56" s="35">
        <v>77</v>
      </c>
      <c r="H56" s="35">
        <v>77</v>
      </c>
      <c r="I56" s="34">
        <f t="shared" ref="I56:I61" si="3">SUM(G56:H56)</f>
        <v>154</v>
      </c>
    </row>
    <row r="57" spans="1:9" x14ac:dyDescent="0.35">
      <c r="A57" s="26" t="s">
        <v>1182</v>
      </c>
      <c r="B57" s="30" t="s">
        <v>460</v>
      </c>
      <c r="C57" s="26">
        <v>2012</v>
      </c>
      <c r="D57" s="88" t="s">
        <v>456</v>
      </c>
      <c r="E57" s="30" t="s">
        <v>461</v>
      </c>
      <c r="F57" s="88" t="s">
        <v>454</v>
      </c>
      <c r="G57" s="26">
        <v>79</v>
      </c>
      <c r="H57" s="26">
        <v>72</v>
      </c>
      <c r="I57" s="27">
        <f t="shared" si="3"/>
        <v>151</v>
      </c>
    </row>
    <row r="58" spans="1:9" x14ac:dyDescent="0.35">
      <c r="A58" s="26" t="s">
        <v>1183</v>
      </c>
      <c r="B58" s="88" t="s">
        <v>777</v>
      </c>
      <c r="C58" s="26">
        <v>2013</v>
      </c>
      <c r="D58" s="88" t="s">
        <v>768</v>
      </c>
      <c r="E58" s="30" t="s">
        <v>778</v>
      </c>
      <c r="F58" s="88" t="s">
        <v>770</v>
      </c>
      <c r="G58" s="26">
        <v>77</v>
      </c>
      <c r="H58" s="26">
        <v>72</v>
      </c>
      <c r="I58" s="27">
        <f t="shared" si="3"/>
        <v>149</v>
      </c>
    </row>
    <row r="59" spans="1:9" x14ac:dyDescent="0.4">
      <c r="A59" s="26" t="s">
        <v>1184</v>
      </c>
      <c r="B59" s="111" t="s">
        <v>906</v>
      </c>
      <c r="C59" s="26">
        <v>2011</v>
      </c>
      <c r="D59" s="96" t="s">
        <v>907</v>
      </c>
      <c r="E59" s="111" t="s">
        <v>908</v>
      </c>
      <c r="F59" s="90" t="s">
        <v>903</v>
      </c>
      <c r="G59" s="26">
        <v>76</v>
      </c>
      <c r="H59" s="26">
        <v>73</v>
      </c>
      <c r="I59" s="27">
        <f t="shared" si="3"/>
        <v>149</v>
      </c>
    </row>
    <row r="60" spans="1:9" x14ac:dyDescent="0.35">
      <c r="A60" s="26" t="s">
        <v>1185</v>
      </c>
      <c r="B60" s="113" t="s">
        <v>221</v>
      </c>
      <c r="C60" s="35">
        <v>2012</v>
      </c>
      <c r="D60" s="113" t="s">
        <v>222</v>
      </c>
      <c r="E60" s="90" t="s">
        <v>223</v>
      </c>
      <c r="F60" s="113" t="s">
        <v>216</v>
      </c>
      <c r="G60" s="35">
        <v>78</v>
      </c>
      <c r="H60" s="35">
        <v>70</v>
      </c>
      <c r="I60" s="34">
        <f t="shared" si="3"/>
        <v>148</v>
      </c>
    </row>
    <row r="61" spans="1:9" x14ac:dyDescent="0.35">
      <c r="A61" s="26" t="s">
        <v>1186</v>
      </c>
      <c r="B61" s="30" t="s">
        <v>169</v>
      </c>
      <c r="C61" s="26">
        <v>2008</v>
      </c>
      <c r="D61" s="113" t="s">
        <v>1127</v>
      </c>
      <c r="E61" s="30" t="s">
        <v>164</v>
      </c>
      <c r="F61" s="90" t="s">
        <v>165</v>
      </c>
      <c r="G61" s="35">
        <v>78</v>
      </c>
      <c r="H61" s="35">
        <v>68</v>
      </c>
      <c r="I61" s="34">
        <f t="shared" si="3"/>
        <v>146</v>
      </c>
    </row>
    <row r="62" spans="1:9" x14ac:dyDescent="0.35">
      <c r="A62" s="26" t="s">
        <v>1187</v>
      </c>
      <c r="B62" s="88" t="s">
        <v>714</v>
      </c>
      <c r="C62" s="26">
        <v>2011</v>
      </c>
      <c r="D62" s="88" t="s">
        <v>702</v>
      </c>
      <c r="E62" s="88" t="s">
        <v>715</v>
      </c>
      <c r="F62" s="88" t="s">
        <v>704</v>
      </c>
      <c r="G62" s="26">
        <v>74</v>
      </c>
      <c r="H62" s="26">
        <v>72</v>
      </c>
      <c r="I62" s="27">
        <v>146</v>
      </c>
    </row>
    <row r="63" spans="1:9" x14ac:dyDescent="0.4">
      <c r="A63" s="26" t="s">
        <v>1188</v>
      </c>
      <c r="B63" s="111" t="s">
        <v>462</v>
      </c>
      <c r="C63" s="112">
        <v>2011</v>
      </c>
      <c r="D63" s="88" t="s">
        <v>452</v>
      </c>
      <c r="E63" s="111" t="s">
        <v>453</v>
      </c>
      <c r="F63" s="88" t="s">
        <v>454</v>
      </c>
      <c r="G63" s="26">
        <v>65</v>
      </c>
      <c r="H63" s="26">
        <v>80</v>
      </c>
      <c r="I63" s="27">
        <f>SUM(G63:H63)</f>
        <v>145</v>
      </c>
    </row>
    <row r="64" spans="1:9" x14ac:dyDescent="0.35">
      <c r="A64" s="26" t="s">
        <v>1189</v>
      </c>
      <c r="B64" s="88" t="s">
        <v>463</v>
      </c>
      <c r="C64" s="26">
        <v>2012</v>
      </c>
      <c r="D64" s="88" t="s">
        <v>456</v>
      </c>
      <c r="E64" s="88" t="s">
        <v>461</v>
      </c>
      <c r="F64" s="88" t="s">
        <v>454</v>
      </c>
      <c r="G64" s="26">
        <v>68</v>
      </c>
      <c r="H64" s="26">
        <v>77</v>
      </c>
      <c r="I64" s="27">
        <f>SUM(G64:H64)</f>
        <v>145</v>
      </c>
    </row>
    <row r="65" spans="1:9" x14ac:dyDescent="0.35">
      <c r="A65" s="26" t="s">
        <v>1190</v>
      </c>
      <c r="B65" s="88" t="s">
        <v>716</v>
      </c>
      <c r="C65" s="26">
        <v>2012</v>
      </c>
      <c r="D65" s="88" t="s">
        <v>717</v>
      </c>
      <c r="E65" s="88" t="s">
        <v>718</v>
      </c>
      <c r="F65" s="88" t="s">
        <v>704</v>
      </c>
      <c r="G65" s="26">
        <v>82</v>
      </c>
      <c r="H65" s="26">
        <v>63</v>
      </c>
      <c r="I65" s="27">
        <v>145</v>
      </c>
    </row>
    <row r="66" spans="1:9" x14ac:dyDescent="0.4">
      <c r="A66" s="26" t="s">
        <v>1191</v>
      </c>
      <c r="B66" s="111" t="s">
        <v>909</v>
      </c>
      <c r="C66" s="26">
        <v>2009</v>
      </c>
      <c r="D66" s="96" t="s">
        <v>901</v>
      </c>
      <c r="E66" s="111" t="s">
        <v>902</v>
      </c>
      <c r="F66" s="90" t="s">
        <v>903</v>
      </c>
      <c r="G66" s="26">
        <v>63</v>
      </c>
      <c r="H66" s="26">
        <v>82</v>
      </c>
      <c r="I66" s="27">
        <f t="shared" ref="I66:I71" si="4">SUM(G66:H66)</f>
        <v>145</v>
      </c>
    </row>
    <row r="67" spans="1:9" x14ac:dyDescent="0.35">
      <c r="A67" s="26" t="s">
        <v>1192</v>
      </c>
      <c r="B67" s="30" t="s">
        <v>779</v>
      </c>
      <c r="C67" s="26">
        <v>2012</v>
      </c>
      <c r="D67" s="88" t="s">
        <v>768</v>
      </c>
      <c r="E67" s="30" t="s">
        <v>778</v>
      </c>
      <c r="F67" s="88" t="s">
        <v>770</v>
      </c>
      <c r="G67" s="26">
        <v>72</v>
      </c>
      <c r="H67" s="26">
        <v>72</v>
      </c>
      <c r="I67" s="27">
        <f t="shared" si="4"/>
        <v>144</v>
      </c>
    </row>
    <row r="68" spans="1:9" x14ac:dyDescent="0.35">
      <c r="A68" s="26" t="s">
        <v>1193</v>
      </c>
      <c r="B68" s="113" t="s">
        <v>224</v>
      </c>
      <c r="C68" s="35">
        <v>2012</v>
      </c>
      <c r="D68" s="113" t="s">
        <v>218</v>
      </c>
      <c r="E68" s="113" t="s">
        <v>225</v>
      </c>
      <c r="F68" s="113" t="s">
        <v>216</v>
      </c>
      <c r="G68" s="35">
        <v>79</v>
      </c>
      <c r="H68" s="35">
        <v>64</v>
      </c>
      <c r="I68" s="34">
        <f t="shared" si="4"/>
        <v>143</v>
      </c>
    </row>
    <row r="69" spans="1:9" x14ac:dyDescent="0.35">
      <c r="A69" s="26" t="s">
        <v>1194</v>
      </c>
      <c r="B69" s="30" t="s">
        <v>170</v>
      </c>
      <c r="C69" s="26">
        <v>2009</v>
      </c>
      <c r="D69" s="113" t="s">
        <v>1127</v>
      </c>
      <c r="E69" s="30" t="s">
        <v>164</v>
      </c>
      <c r="F69" s="90" t="s">
        <v>165</v>
      </c>
      <c r="G69" s="35">
        <v>73</v>
      </c>
      <c r="H69" s="35">
        <v>69</v>
      </c>
      <c r="I69" s="34">
        <f t="shared" si="4"/>
        <v>142</v>
      </c>
    </row>
    <row r="70" spans="1:9" x14ac:dyDescent="0.35">
      <c r="A70" s="26" t="s">
        <v>1195</v>
      </c>
      <c r="B70" s="88" t="s">
        <v>780</v>
      </c>
      <c r="C70" s="26">
        <v>2013</v>
      </c>
      <c r="D70" s="88" t="s">
        <v>781</v>
      </c>
      <c r="E70" s="30" t="s">
        <v>782</v>
      </c>
      <c r="F70" s="88" t="s">
        <v>770</v>
      </c>
      <c r="G70" s="26">
        <v>71</v>
      </c>
      <c r="H70" s="26">
        <v>71</v>
      </c>
      <c r="I70" s="27">
        <f t="shared" si="4"/>
        <v>142</v>
      </c>
    </row>
    <row r="71" spans="1:9" x14ac:dyDescent="0.4">
      <c r="A71" s="26" t="s">
        <v>1196</v>
      </c>
      <c r="B71" s="111" t="s">
        <v>910</v>
      </c>
      <c r="C71" s="26">
        <v>2010</v>
      </c>
      <c r="D71" s="96" t="s">
        <v>907</v>
      </c>
      <c r="E71" s="111" t="s">
        <v>911</v>
      </c>
      <c r="F71" s="90" t="s">
        <v>903</v>
      </c>
      <c r="G71" s="26">
        <v>68</v>
      </c>
      <c r="H71" s="26">
        <v>73</v>
      </c>
      <c r="I71" s="27">
        <f t="shared" si="4"/>
        <v>141</v>
      </c>
    </row>
    <row r="72" spans="1:9" x14ac:dyDescent="0.35">
      <c r="A72" s="26" t="s">
        <v>1197</v>
      </c>
      <c r="B72" s="88" t="s">
        <v>719</v>
      </c>
      <c r="C72" s="26">
        <v>2010</v>
      </c>
      <c r="D72" s="88" t="s">
        <v>702</v>
      </c>
      <c r="E72" s="30" t="s">
        <v>720</v>
      </c>
      <c r="F72" s="88" t="s">
        <v>704</v>
      </c>
      <c r="G72" s="26">
        <v>67</v>
      </c>
      <c r="H72" s="26">
        <v>73</v>
      </c>
      <c r="I72" s="27">
        <v>140</v>
      </c>
    </row>
    <row r="73" spans="1:9" x14ac:dyDescent="0.35">
      <c r="A73" s="26" t="s">
        <v>1198</v>
      </c>
      <c r="B73" s="88" t="s">
        <v>783</v>
      </c>
      <c r="C73" s="26">
        <v>2014</v>
      </c>
      <c r="D73" s="88" t="s">
        <v>768</v>
      </c>
      <c r="E73" s="88" t="s">
        <v>784</v>
      </c>
      <c r="F73" s="88" t="s">
        <v>770</v>
      </c>
      <c r="G73" s="26">
        <v>75</v>
      </c>
      <c r="H73" s="26">
        <v>64</v>
      </c>
      <c r="I73" s="27">
        <f t="shared" ref="I73:I104" si="5">SUM(G73:H73)</f>
        <v>139</v>
      </c>
    </row>
    <row r="74" spans="1:9" x14ac:dyDescent="0.35">
      <c r="A74" s="26" t="s">
        <v>1199</v>
      </c>
      <c r="B74" s="113" t="s">
        <v>171</v>
      </c>
      <c r="C74" s="35">
        <v>2008</v>
      </c>
      <c r="D74" s="113" t="s">
        <v>1127</v>
      </c>
      <c r="E74" s="113" t="s">
        <v>164</v>
      </c>
      <c r="F74" s="90" t="s">
        <v>165</v>
      </c>
      <c r="G74" s="35">
        <v>72</v>
      </c>
      <c r="H74" s="35">
        <v>66</v>
      </c>
      <c r="I74" s="34">
        <f t="shared" si="5"/>
        <v>138</v>
      </c>
    </row>
    <row r="75" spans="1:9" x14ac:dyDescent="0.4">
      <c r="A75" s="26" t="s">
        <v>1200</v>
      </c>
      <c r="B75" s="96" t="s">
        <v>573</v>
      </c>
      <c r="C75" s="35">
        <v>2011</v>
      </c>
      <c r="D75" s="96" t="s">
        <v>574</v>
      </c>
      <c r="E75" s="96" t="s">
        <v>575</v>
      </c>
      <c r="F75" s="88" t="s">
        <v>567</v>
      </c>
      <c r="G75" s="26">
        <v>74</v>
      </c>
      <c r="H75" s="26">
        <v>63</v>
      </c>
      <c r="I75" s="27">
        <f t="shared" si="5"/>
        <v>137</v>
      </c>
    </row>
    <row r="76" spans="1:9" x14ac:dyDescent="0.4">
      <c r="A76" s="26" t="s">
        <v>1201</v>
      </c>
      <c r="B76" s="96" t="s">
        <v>576</v>
      </c>
      <c r="C76" s="112">
        <v>2011</v>
      </c>
      <c r="D76" s="96" t="s">
        <v>635</v>
      </c>
      <c r="E76" s="96" t="s">
        <v>577</v>
      </c>
      <c r="F76" s="88" t="s">
        <v>567</v>
      </c>
      <c r="G76" s="26">
        <v>74</v>
      </c>
      <c r="H76" s="26">
        <v>62</v>
      </c>
      <c r="I76" s="27">
        <f t="shared" si="5"/>
        <v>136</v>
      </c>
    </row>
    <row r="77" spans="1:9" x14ac:dyDescent="0.4">
      <c r="A77" s="26" t="s">
        <v>1202</v>
      </c>
      <c r="B77" s="111" t="s">
        <v>912</v>
      </c>
      <c r="C77" s="26">
        <v>2012</v>
      </c>
      <c r="D77" s="96" t="s">
        <v>907</v>
      </c>
      <c r="E77" s="111" t="s">
        <v>913</v>
      </c>
      <c r="F77" s="90" t="s">
        <v>903</v>
      </c>
      <c r="G77" s="26">
        <v>63</v>
      </c>
      <c r="H77" s="26">
        <v>73</v>
      </c>
      <c r="I77" s="27">
        <f t="shared" si="5"/>
        <v>136</v>
      </c>
    </row>
    <row r="78" spans="1:9" x14ac:dyDescent="0.35">
      <c r="A78" s="26" t="s">
        <v>1203</v>
      </c>
      <c r="B78" s="113" t="s">
        <v>172</v>
      </c>
      <c r="C78" s="35">
        <v>2008</v>
      </c>
      <c r="D78" s="113" t="s">
        <v>1127</v>
      </c>
      <c r="E78" s="113" t="s">
        <v>164</v>
      </c>
      <c r="F78" s="90" t="s">
        <v>165</v>
      </c>
      <c r="G78" s="35">
        <v>72</v>
      </c>
      <c r="H78" s="35">
        <v>63</v>
      </c>
      <c r="I78" s="34">
        <f t="shared" si="5"/>
        <v>135</v>
      </c>
    </row>
    <row r="79" spans="1:9" x14ac:dyDescent="0.35">
      <c r="A79" s="26" t="s">
        <v>1204</v>
      </c>
      <c r="B79" s="113" t="s">
        <v>226</v>
      </c>
      <c r="C79" s="35">
        <v>2011</v>
      </c>
      <c r="D79" s="113" t="s">
        <v>214</v>
      </c>
      <c r="E79" s="113" t="s">
        <v>215</v>
      </c>
      <c r="F79" s="113" t="s">
        <v>216</v>
      </c>
      <c r="G79" s="35">
        <v>63</v>
      </c>
      <c r="H79" s="35">
        <v>72</v>
      </c>
      <c r="I79" s="34">
        <f t="shared" si="5"/>
        <v>135</v>
      </c>
    </row>
    <row r="80" spans="1:9" x14ac:dyDescent="0.35">
      <c r="A80" s="26" t="s">
        <v>1205</v>
      </c>
      <c r="B80" s="88" t="s">
        <v>785</v>
      </c>
      <c r="C80" s="26">
        <v>2012</v>
      </c>
      <c r="D80" s="88" t="s">
        <v>775</v>
      </c>
      <c r="E80" s="88" t="s">
        <v>786</v>
      </c>
      <c r="F80" s="88" t="s">
        <v>770</v>
      </c>
      <c r="G80" s="26">
        <v>62</v>
      </c>
      <c r="H80" s="26">
        <v>73</v>
      </c>
      <c r="I80" s="27">
        <f t="shared" si="5"/>
        <v>135</v>
      </c>
    </row>
    <row r="81" spans="1:9" x14ac:dyDescent="0.35">
      <c r="A81" s="26" t="s">
        <v>1206</v>
      </c>
      <c r="B81" s="113" t="s">
        <v>227</v>
      </c>
      <c r="C81" s="35">
        <v>2010</v>
      </c>
      <c r="D81" s="113" t="s">
        <v>214</v>
      </c>
      <c r="E81" s="113" t="s">
        <v>215</v>
      </c>
      <c r="F81" s="113" t="s">
        <v>216</v>
      </c>
      <c r="G81" s="35">
        <v>64</v>
      </c>
      <c r="H81" s="35">
        <v>70</v>
      </c>
      <c r="I81" s="34">
        <f t="shared" si="5"/>
        <v>134</v>
      </c>
    </row>
    <row r="82" spans="1:9" x14ac:dyDescent="0.35">
      <c r="A82" s="26" t="s">
        <v>1207</v>
      </c>
      <c r="B82" s="88" t="s">
        <v>464</v>
      </c>
      <c r="C82" s="26">
        <v>2011</v>
      </c>
      <c r="D82" s="88" t="s">
        <v>456</v>
      </c>
      <c r="E82" s="88" t="s">
        <v>461</v>
      </c>
      <c r="F82" s="88" t="s">
        <v>454</v>
      </c>
      <c r="G82" s="26">
        <v>60</v>
      </c>
      <c r="H82" s="26">
        <v>72</v>
      </c>
      <c r="I82" s="27">
        <f t="shared" si="5"/>
        <v>132</v>
      </c>
    </row>
    <row r="83" spans="1:9" x14ac:dyDescent="0.35">
      <c r="A83" s="26" t="s">
        <v>1208</v>
      </c>
      <c r="B83" s="113" t="s">
        <v>228</v>
      </c>
      <c r="C83" s="35">
        <v>2010</v>
      </c>
      <c r="D83" s="113" t="s">
        <v>218</v>
      </c>
      <c r="E83" s="113" t="s">
        <v>225</v>
      </c>
      <c r="F83" s="113" t="s">
        <v>216</v>
      </c>
      <c r="G83" s="35">
        <v>64</v>
      </c>
      <c r="H83" s="35">
        <v>68</v>
      </c>
      <c r="I83" s="34">
        <f t="shared" si="5"/>
        <v>132</v>
      </c>
    </row>
    <row r="84" spans="1:9" x14ac:dyDescent="0.4">
      <c r="A84" s="26" t="s">
        <v>1209</v>
      </c>
      <c r="B84" s="96" t="s">
        <v>578</v>
      </c>
      <c r="C84" s="112">
        <v>2010</v>
      </c>
      <c r="D84" s="96" t="s">
        <v>635</v>
      </c>
      <c r="E84" s="96" t="s">
        <v>566</v>
      </c>
      <c r="F84" s="88" t="s">
        <v>567</v>
      </c>
      <c r="G84" s="26">
        <v>58</v>
      </c>
      <c r="H84" s="26">
        <v>71</v>
      </c>
      <c r="I84" s="27">
        <f t="shared" si="5"/>
        <v>129</v>
      </c>
    </row>
    <row r="85" spans="1:9" x14ac:dyDescent="0.35">
      <c r="A85" s="26" t="s">
        <v>1210</v>
      </c>
      <c r="B85" s="87" t="s">
        <v>673</v>
      </c>
      <c r="C85" s="26">
        <v>2011</v>
      </c>
      <c r="D85" s="88" t="s">
        <v>664</v>
      </c>
      <c r="E85" s="87" t="s">
        <v>665</v>
      </c>
      <c r="F85" s="88" t="s">
        <v>666</v>
      </c>
      <c r="G85" s="26">
        <v>65</v>
      </c>
      <c r="H85" s="26">
        <v>64</v>
      </c>
      <c r="I85" s="27">
        <f t="shared" si="5"/>
        <v>129</v>
      </c>
    </row>
    <row r="86" spans="1:9" x14ac:dyDescent="0.35">
      <c r="A86" s="26" t="s">
        <v>1211</v>
      </c>
      <c r="B86" s="88" t="s">
        <v>511</v>
      </c>
      <c r="C86" s="26">
        <v>2010</v>
      </c>
      <c r="D86" s="88" t="s">
        <v>503</v>
      </c>
      <c r="E86" s="88" t="s">
        <v>512</v>
      </c>
      <c r="F86" s="88" t="s">
        <v>505</v>
      </c>
      <c r="G86" s="26">
        <v>69</v>
      </c>
      <c r="H86" s="26">
        <v>52</v>
      </c>
      <c r="I86" s="27">
        <f t="shared" si="5"/>
        <v>121</v>
      </c>
    </row>
    <row r="87" spans="1:9" x14ac:dyDescent="0.35">
      <c r="A87" s="26" t="s">
        <v>1212</v>
      </c>
      <c r="B87" s="88" t="s">
        <v>787</v>
      </c>
      <c r="C87" s="26">
        <v>2010</v>
      </c>
      <c r="D87" s="88" t="s">
        <v>772</v>
      </c>
      <c r="E87" s="88" t="s">
        <v>788</v>
      </c>
      <c r="F87" s="88" t="s">
        <v>770</v>
      </c>
      <c r="G87" s="26">
        <v>63</v>
      </c>
      <c r="H87" s="26">
        <v>58</v>
      </c>
      <c r="I87" s="27">
        <f t="shared" si="5"/>
        <v>121</v>
      </c>
    </row>
    <row r="88" spans="1:9" x14ac:dyDescent="0.35">
      <c r="A88" s="26" t="s">
        <v>1213</v>
      </c>
      <c r="B88" s="88" t="s">
        <v>465</v>
      </c>
      <c r="C88" s="26">
        <v>2010</v>
      </c>
      <c r="D88" s="88" t="s">
        <v>456</v>
      </c>
      <c r="E88" s="88" t="s">
        <v>466</v>
      </c>
      <c r="F88" s="88" t="s">
        <v>454</v>
      </c>
      <c r="G88" s="26">
        <v>61</v>
      </c>
      <c r="H88" s="26">
        <v>59</v>
      </c>
      <c r="I88" s="27">
        <f t="shared" si="5"/>
        <v>120</v>
      </c>
    </row>
    <row r="89" spans="1:9" x14ac:dyDescent="0.35">
      <c r="A89" s="26" t="s">
        <v>1214</v>
      </c>
      <c r="B89" s="30" t="s">
        <v>513</v>
      </c>
      <c r="C89" s="26">
        <v>2013</v>
      </c>
      <c r="D89" s="88" t="s">
        <v>514</v>
      </c>
      <c r="E89" s="30" t="s">
        <v>515</v>
      </c>
      <c r="F89" s="88" t="s">
        <v>505</v>
      </c>
      <c r="G89" s="26">
        <v>72</v>
      </c>
      <c r="H89" s="26">
        <v>47</v>
      </c>
      <c r="I89" s="27">
        <f t="shared" si="5"/>
        <v>119</v>
      </c>
    </row>
    <row r="90" spans="1:9" x14ac:dyDescent="0.35">
      <c r="A90" s="26" t="s">
        <v>1215</v>
      </c>
      <c r="B90" s="113" t="s">
        <v>229</v>
      </c>
      <c r="C90" s="35">
        <v>2011</v>
      </c>
      <c r="D90" s="113" t="s">
        <v>218</v>
      </c>
      <c r="E90" s="90" t="s">
        <v>230</v>
      </c>
      <c r="F90" s="113" t="s">
        <v>216</v>
      </c>
      <c r="G90" s="35">
        <v>64</v>
      </c>
      <c r="H90" s="35">
        <v>54</v>
      </c>
      <c r="I90" s="34">
        <f t="shared" si="5"/>
        <v>118</v>
      </c>
    </row>
    <row r="91" spans="1:9" x14ac:dyDescent="0.4">
      <c r="A91" s="26" t="s">
        <v>1216</v>
      </c>
      <c r="B91" s="111" t="s">
        <v>283</v>
      </c>
      <c r="C91" s="112">
        <v>2010</v>
      </c>
      <c r="D91" s="96" t="s">
        <v>284</v>
      </c>
      <c r="E91" s="111" t="s">
        <v>285</v>
      </c>
      <c r="F91" s="30" t="s">
        <v>277</v>
      </c>
      <c r="G91" s="26">
        <v>63</v>
      </c>
      <c r="H91" s="26">
        <v>55</v>
      </c>
      <c r="I91" s="27">
        <f t="shared" si="5"/>
        <v>118</v>
      </c>
    </row>
    <row r="92" spans="1:9" x14ac:dyDescent="0.35">
      <c r="A92" s="26" t="s">
        <v>1217</v>
      </c>
      <c r="B92" s="90" t="s">
        <v>231</v>
      </c>
      <c r="C92" s="35">
        <v>2010</v>
      </c>
      <c r="D92" s="113" t="s">
        <v>218</v>
      </c>
      <c r="E92" s="90" t="s">
        <v>232</v>
      </c>
      <c r="F92" s="113" t="s">
        <v>216</v>
      </c>
      <c r="G92" s="35">
        <v>56</v>
      </c>
      <c r="H92" s="35">
        <v>61</v>
      </c>
      <c r="I92" s="34">
        <f t="shared" si="5"/>
        <v>117</v>
      </c>
    </row>
    <row r="93" spans="1:9" x14ac:dyDescent="0.35">
      <c r="A93" s="26" t="s">
        <v>1218</v>
      </c>
      <c r="B93" s="87" t="s">
        <v>674</v>
      </c>
      <c r="C93" s="26">
        <v>2013</v>
      </c>
      <c r="D93" s="88" t="s">
        <v>668</v>
      </c>
      <c r="E93" s="87" t="s">
        <v>669</v>
      </c>
      <c r="F93" s="88" t="s">
        <v>666</v>
      </c>
      <c r="G93" s="26">
        <v>52</v>
      </c>
      <c r="H93" s="26">
        <v>65</v>
      </c>
      <c r="I93" s="27">
        <f t="shared" si="5"/>
        <v>117</v>
      </c>
    </row>
    <row r="94" spans="1:9" x14ac:dyDescent="0.4">
      <c r="A94" s="26" t="s">
        <v>1219</v>
      </c>
      <c r="B94" s="96" t="s">
        <v>579</v>
      </c>
      <c r="C94" s="125" t="s">
        <v>580</v>
      </c>
      <c r="D94" s="96" t="s">
        <v>1131</v>
      </c>
      <c r="E94" s="96" t="s">
        <v>581</v>
      </c>
      <c r="F94" s="88" t="s">
        <v>567</v>
      </c>
      <c r="G94" s="26">
        <v>55</v>
      </c>
      <c r="H94" s="26">
        <v>61</v>
      </c>
      <c r="I94" s="27">
        <f t="shared" si="5"/>
        <v>116</v>
      </c>
    </row>
    <row r="95" spans="1:9" x14ac:dyDescent="0.35">
      <c r="A95" s="26" t="s">
        <v>1220</v>
      </c>
      <c r="B95" s="88" t="s">
        <v>467</v>
      </c>
      <c r="C95" s="26">
        <v>2013</v>
      </c>
      <c r="D95" s="88" t="s">
        <v>452</v>
      </c>
      <c r="E95" s="88" t="s">
        <v>468</v>
      </c>
      <c r="F95" s="88" t="s">
        <v>454</v>
      </c>
      <c r="G95" s="26">
        <v>47</v>
      </c>
      <c r="H95" s="26">
        <v>65</v>
      </c>
      <c r="I95" s="27">
        <f t="shared" si="5"/>
        <v>112</v>
      </c>
    </row>
    <row r="96" spans="1:9" x14ac:dyDescent="0.35">
      <c r="A96" s="26" t="s">
        <v>1221</v>
      </c>
      <c r="B96" s="88" t="s">
        <v>789</v>
      </c>
      <c r="C96" s="26">
        <v>2012</v>
      </c>
      <c r="D96" s="88" t="s">
        <v>790</v>
      </c>
      <c r="E96" s="88" t="s">
        <v>791</v>
      </c>
      <c r="F96" s="88" t="s">
        <v>770</v>
      </c>
      <c r="G96" s="26">
        <v>50</v>
      </c>
      <c r="H96" s="26">
        <v>61</v>
      </c>
      <c r="I96" s="27">
        <f t="shared" si="5"/>
        <v>111</v>
      </c>
    </row>
    <row r="97" spans="1:9" x14ac:dyDescent="0.4">
      <c r="A97" s="26" t="s">
        <v>1222</v>
      </c>
      <c r="B97" s="96" t="s">
        <v>582</v>
      </c>
      <c r="C97" s="125" t="s">
        <v>583</v>
      </c>
      <c r="D97" s="96" t="s">
        <v>1131</v>
      </c>
      <c r="E97" s="96" t="s">
        <v>581</v>
      </c>
      <c r="F97" s="88" t="s">
        <v>567</v>
      </c>
      <c r="G97" s="26">
        <v>53</v>
      </c>
      <c r="H97" s="26">
        <v>56</v>
      </c>
      <c r="I97" s="27">
        <f t="shared" si="5"/>
        <v>109</v>
      </c>
    </row>
    <row r="98" spans="1:9" x14ac:dyDescent="0.35">
      <c r="A98" s="26" t="s">
        <v>1223</v>
      </c>
      <c r="B98" s="88" t="s">
        <v>792</v>
      </c>
      <c r="C98" s="26">
        <v>2013</v>
      </c>
      <c r="D98" s="88" t="s">
        <v>775</v>
      </c>
      <c r="E98" s="88" t="s">
        <v>793</v>
      </c>
      <c r="F98" s="88" t="s">
        <v>770</v>
      </c>
      <c r="G98" s="26">
        <v>59</v>
      </c>
      <c r="H98" s="26">
        <v>49</v>
      </c>
      <c r="I98" s="27">
        <f t="shared" si="5"/>
        <v>108</v>
      </c>
    </row>
    <row r="99" spans="1:9" x14ac:dyDescent="0.4">
      <c r="A99" s="26" t="s">
        <v>1224</v>
      </c>
      <c r="B99" s="96" t="s">
        <v>584</v>
      </c>
      <c r="C99" s="112">
        <v>2012</v>
      </c>
      <c r="D99" s="96" t="s">
        <v>1132</v>
      </c>
      <c r="E99" s="96" t="s">
        <v>585</v>
      </c>
      <c r="F99" s="88" t="s">
        <v>567</v>
      </c>
      <c r="G99" s="26">
        <v>58</v>
      </c>
      <c r="H99" s="26">
        <v>49</v>
      </c>
      <c r="I99" s="27">
        <f t="shared" si="5"/>
        <v>107</v>
      </c>
    </row>
    <row r="100" spans="1:9" x14ac:dyDescent="0.4">
      <c r="A100" s="26" t="s">
        <v>1225</v>
      </c>
      <c r="B100" s="96" t="s">
        <v>586</v>
      </c>
      <c r="C100" s="125" t="s">
        <v>587</v>
      </c>
      <c r="D100" s="96" t="s">
        <v>1131</v>
      </c>
      <c r="E100" s="96" t="s">
        <v>581</v>
      </c>
      <c r="F100" s="88" t="s">
        <v>567</v>
      </c>
      <c r="G100" s="26">
        <v>56</v>
      </c>
      <c r="H100" s="26">
        <v>51</v>
      </c>
      <c r="I100" s="27">
        <f t="shared" si="5"/>
        <v>107</v>
      </c>
    </row>
    <row r="101" spans="1:9" x14ac:dyDescent="0.35">
      <c r="A101" s="26" t="s">
        <v>1226</v>
      </c>
      <c r="B101" s="88" t="s">
        <v>185</v>
      </c>
      <c r="C101" s="26">
        <v>2011</v>
      </c>
      <c r="D101" s="88" t="s">
        <v>1130</v>
      </c>
      <c r="E101" s="88" t="s">
        <v>179</v>
      </c>
      <c r="F101" s="88" t="s">
        <v>180</v>
      </c>
      <c r="G101" s="26">
        <v>44</v>
      </c>
      <c r="H101" s="26">
        <v>60</v>
      </c>
      <c r="I101" s="27">
        <f t="shared" si="5"/>
        <v>104</v>
      </c>
    </row>
    <row r="102" spans="1:9" x14ac:dyDescent="0.4">
      <c r="A102" s="26" t="s">
        <v>1227</v>
      </c>
      <c r="B102" s="96" t="s">
        <v>588</v>
      </c>
      <c r="C102" s="112">
        <v>2011</v>
      </c>
      <c r="D102" s="96" t="s">
        <v>589</v>
      </c>
      <c r="E102" s="96" t="s">
        <v>590</v>
      </c>
      <c r="F102" s="88" t="s">
        <v>567</v>
      </c>
      <c r="G102" s="26">
        <v>50</v>
      </c>
      <c r="H102" s="26">
        <v>54</v>
      </c>
      <c r="I102" s="27">
        <f t="shared" si="5"/>
        <v>104</v>
      </c>
    </row>
    <row r="103" spans="1:9" x14ac:dyDescent="0.4">
      <c r="A103" s="26" t="s">
        <v>1228</v>
      </c>
      <c r="B103" s="96" t="s">
        <v>591</v>
      </c>
      <c r="C103" s="112">
        <v>2010</v>
      </c>
      <c r="D103" s="96" t="s">
        <v>592</v>
      </c>
      <c r="E103" s="96" t="s">
        <v>593</v>
      </c>
      <c r="F103" s="88" t="s">
        <v>567</v>
      </c>
      <c r="G103" s="26">
        <v>54</v>
      </c>
      <c r="H103" s="26">
        <v>50</v>
      </c>
      <c r="I103" s="27">
        <f t="shared" si="5"/>
        <v>104</v>
      </c>
    </row>
    <row r="104" spans="1:9" x14ac:dyDescent="0.4">
      <c r="A104" s="26" t="s">
        <v>1229</v>
      </c>
      <c r="B104" s="96" t="s">
        <v>594</v>
      </c>
      <c r="C104" s="112">
        <v>2014</v>
      </c>
      <c r="D104" s="96" t="s">
        <v>589</v>
      </c>
      <c r="E104" s="96" t="s">
        <v>590</v>
      </c>
      <c r="F104" s="88" t="s">
        <v>567</v>
      </c>
      <c r="G104" s="26">
        <v>56</v>
      </c>
      <c r="H104" s="26">
        <v>48</v>
      </c>
      <c r="I104" s="27">
        <f t="shared" si="5"/>
        <v>104</v>
      </c>
    </row>
    <row r="105" spans="1:9" x14ac:dyDescent="0.35">
      <c r="A105" s="26" t="s">
        <v>1230</v>
      </c>
      <c r="B105" s="88" t="s">
        <v>794</v>
      </c>
      <c r="C105" s="26">
        <v>2011</v>
      </c>
      <c r="D105" s="88" t="s">
        <v>795</v>
      </c>
      <c r="E105" s="88" t="s">
        <v>796</v>
      </c>
      <c r="F105" s="88" t="s">
        <v>770</v>
      </c>
      <c r="G105" s="26">
        <v>53</v>
      </c>
      <c r="H105" s="26">
        <v>51</v>
      </c>
      <c r="I105" s="27">
        <f t="shared" ref="I105:I128" si="6">SUM(G105:H105)</f>
        <v>104</v>
      </c>
    </row>
    <row r="106" spans="1:9" x14ac:dyDescent="0.35">
      <c r="A106" s="26" t="s">
        <v>1231</v>
      </c>
      <c r="B106" s="88" t="s">
        <v>797</v>
      </c>
      <c r="C106" s="26">
        <v>2011</v>
      </c>
      <c r="D106" s="88" t="s">
        <v>772</v>
      </c>
      <c r="E106" s="30" t="s">
        <v>798</v>
      </c>
      <c r="F106" s="88" t="s">
        <v>770</v>
      </c>
      <c r="G106" s="26">
        <v>54</v>
      </c>
      <c r="H106" s="26">
        <v>48</v>
      </c>
      <c r="I106" s="27">
        <f t="shared" si="6"/>
        <v>102</v>
      </c>
    </row>
    <row r="107" spans="1:9" x14ac:dyDescent="0.35">
      <c r="A107" s="26" t="s">
        <v>1232</v>
      </c>
      <c r="B107" s="88" t="s">
        <v>799</v>
      </c>
      <c r="C107" s="26">
        <v>2014</v>
      </c>
      <c r="D107" s="88" t="s">
        <v>772</v>
      </c>
      <c r="E107" s="88" t="s">
        <v>800</v>
      </c>
      <c r="F107" s="88" t="s">
        <v>770</v>
      </c>
      <c r="G107" s="26">
        <v>47</v>
      </c>
      <c r="H107" s="26">
        <v>53</v>
      </c>
      <c r="I107" s="27">
        <f t="shared" si="6"/>
        <v>100</v>
      </c>
    </row>
    <row r="108" spans="1:9" x14ac:dyDescent="0.4">
      <c r="A108" s="26" t="s">
        <v>1233</v>
      </c>
      <c r="B108" s="114" t="s">
        <v>958</v>
      </c>
      <c r="C108" s="115">
        <v>2014</v>
      </c>
      <c r="D108" s="116" t="s">
        <v>948</v>
      </c>
      <c r="E108" s="117" t="s">
        <v>959</v>
      </c>
      <c r="F108" s="109" t="s">
        <v>948</v>
      </c>
      <c r="G108" s="112">
        <v>49</v>
      </c>
      <c r="H108" s="112">
        <v>50</v>
      </c>
      <c r="I108" s="118">
        <f t="shared" si="6"/>
        <v>99</v>
      </c>
    </row>
    <row r="109" spans="1:9" x14ac:dyDescent="0.4">
      <c r="A109" s="26" t="s">
        <v>1234</v>
      </c>
      <c r="B109" s="114" t="s">
        <v>960</v>
      </c>
      <c r="C109" s="115">
        <v>2013</v>
      </c>
      <c r="D109" s="116" t="s">
        <v>948</v>
      </c>
      <c r="E109" s="117" t="s">
        <v>961</v>
      </c>
      <c r="F109" s="109" t="s">
        <v>948</v>
      </c>
      <c r="G109" s="112">
        <v>31</v>
      </c>
      <c r="H109" s="112">
        <v>60</v>
      </c>
      <c r="I109" s="118">
        <f t="shared" si="6"/>
        <v>91</v>
      </c>
    </row>
    <row r="110" spans="1:9" x14ac:dyDescent="0.35">
      <c r="A110" s="26" t="s">
        <v>1235</v>
      </c>
      <c r="B110" s="88" t="s">
        <v>186</v>
      </c>
      <c r="C110" s="26">
        <v>2013</v>
      </c>
      <c r="D110" s="88" t="s">
        <v>1130</v>
      </c>
      <c r="E110" s="30" t="s">
        <v>179</v>
      </c>
      <c r="F110" s="88" t="s">
        <v>180</v>
      </c>
      <c r="G110" s="26">
        <v>42</v>
      </c>
      <c r="H110" s="26">
        <v>48</v>
      </c>
      <c r="I110" s="27">
        <f t="shared" si="6"/>
        <v>90</v>
      </c>
    </row>
    <row r="111" spans="1:9" x14ac:dyDescent="0.35">
      <c r="A111" s="26" t="s">
        <v>1236</v>
      </c>
      <c r="B111" s="113" t="s">
        <v>233</v>
      </c>
      <c r="C111" s="35">
        <v>2011</v>
      </c>
      <c r="D111" s="113" t="s">
        <v>218</v>
      </c>
      <c r="E111" s="113" t="s">
        <v>225</v>
      </c>
      <c r="F111" s="113" t="s">
        <v>216</v>
      </c>
      <c r="G111" s="35">
        <v>32</v>
      </c>
      <c r="H111" s="35">
        <v>56</v>
      </c>
      <c r="I111" s="34">
        <f t="shared" si="6"/>
        <v>88</v>
      </c>
    </row>
    <row r="112" spans="1:9" x14ac:dyDescent="0.4">
      <c r="A112" s="26" t="s">
        <v>1237</v>
      </c>
      <c r="B112" s="109" t="s">
        <v>337</v>
      </c>
      <c r="C112" s="110">
        <v>2012</v>
      </c>
      <c r="D112" s="88" t="s">
        <v>330</v>
      </c>
      <c r="E112" s="88" t="s">
        <v>338</v>
      </c>
      <c r="F112" s="88" t="s">
        <v>332</v>
      </c>
      <c r="G112" s="26">
        <v>44</v>
      </c>
      <c r="H112" s="26">
        <v>41</v>
      </c>
      <c r="I112" s="27">
        <f t="shared" si="6"/>
        <v>85</v>
      </c>
    </row>
    <row r="113" spans="1:9" x14ac:dyDescent="0.35">
      <c r="A113" s="26" t="s">
        <v>1238</v>
      </c>
      <c r="B113" s="113" t="s">
        <v>234</v>
      </c>
      <c r="C113" s="35">
        <v>2012</v>
      </c>
      <c r="D113" s="113" t="s">
        <v>235</v>
      </c>
      <c r="E113" s="90" t="s">
        <v>236</v>
      </c>
      <c r="F113" s="113" t="s">
        <v>216</v>
      </c>
      <c r="G113" s="35">
        <v>29</v>
      </c>
      <c r="H113" s="35">
        <v>56</v>
      </c>
      <c r="I113" s="34">
        <f t="shared" si="6"/>
        <v>85</v>
      </c>
    </row>
    <row r="114" spans="1:9" x14ac:dyDescent="0.35">
      <c r="A114" s="26" t="s">
        <v>1239</v>
      </c>
      <c r="B114" s="87" t="s">
        <v>675</v>
      </c>
      <c r="C114" s="26">
        <v>2011</v>
      </c>
      <c r="D114" s="88" t="s">
        <v>664</v>
      </c>
      <c r="E114" s="87" t="s">
        <v>676</v>
      </c>
      <c r="F114" s="88" t="s">
        <v>666</v>
      </c>
      <c r="G114" s="26">
        <v>53</v>
      </c>
      <c r="H114" s="26">
        <v>31</v>
      </c>
      <c r="I114" s="27">
        <f t="shared" si="6"/>
        <v>84</v>
      </c>
    </row>
    <row r="115" spans="1:9" x14ac:dyDescent="0.35">
      <c r="A115" s="26" t="s">
        <v>1240</v>
      </c>
      <c r="B115" s="113" t="s">
        <v>237</v>
      </c>
      <c r="C115" s="35">
        <v>2012</v>
      </c>
      <c r="D115" s="113" t="s">
        <v>218</v>
      </c>
      <c r="E115" s="113" t="s">
        <v>225</v>
      </c>
      <c r="F115" s="113" t="s">
        <v>216</v>
      </c>
      <c r="G115" s="35">
        <v>43</v>
      </c>
      <c r="H115" s="35">
        <v>39</v>
      </c>
      <c r="I115" s="34">
        <f t="shared" si="6"/>
        <v>82</v>
      </c>
    </row>
    <row r="116" spans="1:9" x14ac:dyDescent="0.4">
      <c r="A116" s="26" t="s">
        <v>1241</v>
      </c>
      <c r="B116" s="109" t="s">
        <v>339</v>
      </c>
      <c r="C116" s="110">
        <v>2014</v>
      </c>
      <c r="D116" s="88" t="s">
        <v>330</v>
      </c>
      <c r="E116" s="88" t="s">
        <v>340</v>
      </c>
      <c r="F116" s="88" t="s">
        <v>332</v>
      </c>
      <c r="G116" s="26">
        <v>46</v>
      </c>
      <c r="H116" s="26">
        <v>34</v>
      </c>
      <c r="I116" s="27">
        <f t="shared" si="6"/>
        <v>80</v>
      </c>
    </row>
    <row r="117" spans="1:9" x14ac:dyDescent="0.35">
      <c r="A117" s="26" t="s">
        <v>1242</v>
      </c>
      <c r="B117" s="113" t="s">
        <v>238</v>
      </c>
      <c r="C117" s="35">
        <v>2014</v>
      </c>
      <c r="D117" s="113" t="s">
        <v>218</v>
      </c>
      <c r="E117" s="113" t="s">
        <v>225</v>
      </c>
      <c r="F117" s="113" t="s">
        <v>216</v>
      </c>
      <c r="G117" s="35">
        <v>40</v>
      </c>
      <c r="H117" s="35">
        <v>37</v>
      </c>
      <c r="I117" s="34">
        <f t="shared" si="6"/>
        <v>77</v>
      </c>
    </row>
    <row r="118" spans="1:9" x14ac:dyDescent="0.4">
      <c r="A118" s="26" t="s">
        <v>1243</v>
      </c>
      <c r="B118" s="96" t="s">
        <v>595</v>
      </c>
      <c r="C118" s="112">
        <v>2010</v>
      </c>
      <c r="D118" s="96" t="s">
        <v>592</v>
      </c>
      <c r="E118" s="96" t="s">
        <v>593</v>
      </c>
      <c r="F118" s="88" t="s">
        <v>567</v>
      </c>
      <c r="G118" s="26">
        <v>46</v>
      </c>
      <c r="H118" s="26">
        <v>30</v>
      </c>
      <c r="I118" s="27">
        <f t="shared" si="6"/>
        <v>76</v>
      </c>
    </row>
    <row r="119" spans="1:9" x14ac:dyDescent="0.4">
      <c r="A119" s="26" t="s">
        <v>1244</v>
      </c>
      <c r="B119" s="96" t="s">
        <v>596</v>
      </c>
      <c r="C119" s="125" t="s">
        <v>597</v>
      </c>
      <c r="D119" s="96" t="s">
        <v>1131</v>
      </c>
      <c r="E119" s="96" t="s">
        <v>581</v>
      </c>
      <c r="F119" s="88" t="s">
        <v>567</v>
      </c>
      <c r="G119" s="26">
        <v>33</v>
      </c>
      <c r="H119" s="26">
        <v>43</v>
      </c>
      <c r="I119" s="27">
        <f t="shared" si="6"/>
        <v>76</v>
      </c>
    </row>
    <row r="120" spans="1:9" x14ac:dyDescent="0.4">
      <c r="A120" s="26" t="s">
        <v>1245</v>
      </c>
      <c r="B120" s="114" t="s">
        <v>962</v>
      </c>
      <c r="C120" s="115">
        <v>2012</v>
      </c>
      <c r="D120" s="116" t="s">
        <v>948</v>
      </c>
      <c r="E120" s="117" t="s">
        <v>963</v>
      </c>
      <c r="F120" s="109" t="s">
        <v>948</v>
      </c>
      <c r="G120" s="112">
        <v>33</v>
      </c>
      <c r="H120" s="112">
        <v>40</v>
      </c>
      <c r="I120" s="118">
        <f t="shared" si="6"/>
        <v>73</v>
      </c>
    </row>
    <row r="121" spans="1:9" x14ac:dyDescent="0.4">
      <c r="A121" s="26" t="s">
        <v>1246</v>
      </c>
      <c r="B121" s="114" t="s">
        <v>964</v>
      </c>
      <c r="C121" s="115">
        <v>2014</v>
      </c>
      <c r="D121" s="116" t="s">
        <v>948</v>
      </c>
      <c r="E121" s="117" t="s">
        <v>965</v>
      </c>
      <c r="F121" s="109" t="s">
        <v>948</v>
      </c>
      <c r="G121" s="112">
        <v>27</v>
      </c>
      <c r="H121" s="112">
        <v>46</v>
      </c>
      <c r="I121" s="118">
        <f t="shared" si="6"/>
        <v>73</v>
      </c>
    </row>
    <row r="122" spans="1:9" x14ac:dyDescent="0.4">
      <c r="A122" s="26" t="s">
        <v>1247</v>
      </c>
      <c r="B122" s="109" t="s">
        <v>341</v>
      </c>
      <c r="C122" s="110">
        <v>2012</v>
      </c>
      <c r="D122" s="88" t="s">
        <v>330</v>
      </c>
      <c r="E122" s="30" t="s">
        <v>342</v>
      </c>
      <c r="F122" s="88" t="s">
        <v>332</v>
      </c>
      <c r="G122" s="26">
        <v>35</v>
      </c>
      <c r="H122" s="26">
        <v>36</v>
      </c>
      <c r="I122" s="27">
        <f t="shared" si="6"/>
        <v>71</v>
      </c>
    </row>
    <row r="123" spans="1:9" x14ac:dyDescent="0.35">
      <c r="A123" s="26" t="s">
        <v>1248</v>
      </c>
      <c r="B123" s="88" t="s">
        <v>516</v>
      </c>
      <c r="C123" s="26">
        <v>2012</v>
      </c>
      <c r="D123" s="88" t="s">
        <v>503</v>
      </c>
      <c r="E123" s="88" t="s">
        <v>517</v>
      </c>
      <c r="F123" s="88" t="s">
        <v>505</v>
      </c>
      <c r="G123" s="26">
        <v>33</v>
      </c>
      <c r="H123" s="26">
        <v>31</v>
      </c>
      <c r="I123" s="27">
        <f t="shared" si="6"/>
        <v>64</v>
      </c>
    </row>
    <row r="124" spans="1:9" x14ac:dyDescent="0.4">
      <c r="A124" s="26" t="s">
        <v>1249</v>
      </c>
      <c r="B124" s="96" t="s">
        <v>598</v>
      </c>
      <c r="C124" s="112">
        <v>2012</v>
      </c>
      <c r="D124" s="96" t="s">
        <v>589</v>
      </c>
      <c r="E124" s="96" t="s">
        <v>599</v>
      </c>
      <c r="F124" s="30" t="s">
        <v>567</v>
      </c>
      <c r="G124" s="97">
        <v>23</v>
      </c>
      <c r="H124" s="97">
        <v>40</v>
      </c>
      <c r="I124" s="83">
        <f t="shared" si="6"/>
        <v>63</v>
      </c>
    </row>
    <row r="125" spans="1:9" x14ac:dyDescent="0.4">
      <c r="A125" s="26" t="s">
        <v>1250</v>
      </c>
      <c r="B125" s="96" t="s">
        <v>600</v>
      </c>
      <c r="C125" s="112">
        <v>2013</v>
      </c>
      <c r="D125" s="96" t="s">
        <v>1131</v>
      </c>
      <c r="E125" s="96" t="s">
        <v>581</v>
      </c>
      <c r="F125" s="88" t="s">
        <v>567</v>
      </c>
      <c r="G125" s="26">
        <v>32</v>
      </c>
      <c r="H125" s="26">
        <v>16</v>
      </c>
      <c r="I125" s="27">
        <f t="shared" si="6"/>
        <v>48</v>
      </c>
    </row>
    <row r="126" spans="1:9" x14ac:dyDescent="0.35">
      <c r="A126" s="26" t="s">
        <v>1251</v>
      </c>
      <c r="B126" s="30" t="s">
        <v>187</v>
      </c>
      <c r="C126" s="26">
        <v>2009</v>
      </c>
      <c r="D126" s="88" t="s">
        <v>1130</v>
      </c>
      <c r="E126" s="30" t="s">
        <v>179</v>
      </c>
      <c r="F126" s="88" t="s">
        <v>180</v>
      </c>
      <c r="G126" s="26">
        <v>29</v>
      </c>
      <c r="H126" s="26">
        <v>14</v>
      </c>
      <c r="I126" s="27">
        <f t="shared" si="6"/>
        <v>43</v>
      </c>
    </row>
    <row r="127" spans="1:9" x14ac:dyDescent="0.35">
      <c r="A127" s="26" t="s">
        <v>1252</v>
      </c>
      <c r="B127" s="113" t="s">
        <v>239</v>
      </c>
      <c r="C127" s="35">
        <v>2012</v>
      </c>
      <c r="D127" s="113" t="s">
        <v>235</v>
      </c>
      <c r="E127" s="90" t="s">
        <v>236</v>
      </c>
      <c r="F127" s="113" t="s">
        <v>216</v>
      </c>
      <c r="G127" s="35">
        <v>13</v>
      </c>
      <c r="H127" s="35">
        <v>14</v>
      </c>
      <c r="I127" s="34">
        <f t="shared" si="6"/>
        <v>27</v>
      </c>
    </row>
    <row r="128" spans="1:9" x14ac:dyDescent="0.35">
      <c r="A128" s="26" t="s">
        <v>1253</v>
      </c>
      <c r="B128" s="113" t="s">
        <v>240</v>
      </c>
      <c r="C128" s="35">
        <v>2011</v>
      </c>
      <c r="D128" s="113" t="s">
        <v>235</v>
      </c>
      <c r="E128" s="90" t="s">
        <v>236</v>
      </c>
      <c r="F128" s="113" t="s">
        <v>216</v>
      </c>
      <c r="G128" s="35">
        <v>4</v>
      </c>
      <c r="H128" s="35">
        <v>3</v>
      </c>
      <c r="I128" s="34">
        <f t="shared" si="6"/>
        <v>7</v>
      </c>
    </row>
    <row r="129" spans="2:8" x14ac:dyDescent="0.4">
      <c r="B129" s="120"/>
      <c r="C129" s="121"/>
      <c r="F129" s="98"/>
      <c r="G129" s="4"/>
      <c r="H129" s="4"/>
    </row>
  </sheetData>
  <sortState xmlns:xlrd2="http://schemas.microsoft.com/office/spreadsheetml/2017/richdata2" ref="B55:I128">
    <sortCondition descending="1" ref="I55:I128"/>
  </sortState>
  <phoneticPr fontId="0" type="noConversion"/>
  <conditionalFormatting sqref="I3:I4 G5:I27 I29:I34">
    <cfRule type="cellIs" dxfId="58" priority="2" operator="equal">
      <formula>0</formula>
    </cfRule>
  </conditionalFormatting>
  <printOptions horizontalCentered="1"/>
  <pageMargins left="0.51181102362204722" right="0.43307086614173229" top="0.51181102362204722" bottom="0.43307086614173229" header="0.55118110236220474" footer="0.51181102362204722"/>
  <pageSetup paperSize="9" scale="69" orientation="landscape" r:id="rId1"/>
  <headerFooter alignWithMargins="0">
    <oddHeader xml:space="preserve">&amp;C&amp;"Arial CE,Félkövér"&amp;12 </oddHead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I177"/>
  <sheetViews>
    <sheetView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ColWidth="9.1328125" defaultRowHeight="15" x14ac:dyDescent="0.35"/>
  <cols>
    <col min="1" max="1" width="6" style="4" customWidth="1"/>
    <col min="2" max="2" width="27" style="3" bestFit="1" customWidth="1"/>
    <col min="3" max="3" width="6.1328125" style="4" customWidth="1"/>
    <col min="4" max="4" width="17.265625" style="98" customWidth="1"/>
    <col min="5" max="5" width="100.265625" style="3" customWidth="1"/>
    <col min="6" max="6" width="16.1328125" style="3" customWidth="1"/>
    <col min="7" max="8" width="6.73046875" style="4" customWidth="1"/>
    <col min="9" max="9" width="6.86328125" style="15" bestFit="1" customWidth="1"/>
    <col min="10" max="16384" width="9.1328125" style="3"/>
  </cols>
  <sheetData>
    <row r="1" spans="1:9" ht="24.75" customHeight="1" x14ac:dyDescent="0.35">
      <c r="A1" s="1" t="s">
        <v>19</v>
      </c>
    </row>
    <row r="2" spans="1:9" s="2" customFormat="1" x14ac:dyDescent="0.35">
      <c r="A2" s="6" t="s">
        <v>5</v>
      </c>
      <c r="B2" s="126" t="s">
        <v>3</v>
      </c>
      <c r="C2" s="6" t="s">
        <v>0</v>
      </c>
      <c r="D2" s="99" t="s">
        <v>2</v>
      </c>
      <c r="E2" s="7" t="s">
        <v>1</v>
      </c>
      <c r="F2" s="7" t="s">
        <v>156</v>
      </c>
      <c r="G2" s="6">
        <v>1</v>
      </c>
      <c r="H2" s="6">
        <v>2</v>
      </c>
      <c r="I2" s="6" t="s">
        <v>4</v>
      </c>
    </row>
    <row r="3" spans="1:9" x14ac:dyDescent="0.4">
      <c r="A3" s="145" t="s">
        <v>13</v>
      </c>
      <c r="B3" s="86" t="s">
        <v>114</v>
      </c>
      <c r="C3" s="81">
        <v>2008</v>
      </c>
      <c r="D3" s="86" t="s">
        <v>7</v>
      </c>
      <c r="E3" s="89" t="s">
        <v>112</v>
      </c>
      <c r="F3" s="107" t="s">
        <v>6</v>
      </c>
      <c r="G3" s="81">
        <v>76</v>
      </c>
      <c r="H3" s="81">
        <v>73</v>
      </c>
      <c r="I3" s="82">
        <f t="shared" ref="I3:I17" si="0">SUM(G3:H3)</f>
        <v>149</v>
      </c>
    </row>
    <row r="4" spans="1:9" x14ac:dyDescent="0.4">
      <c r="A4" s="145" t="s">
        <v>14</v>
      </c>
      <c r="B4" s="86" t="s">
        <v>144</v>
      </c>
      <c r="C4" s="81">
        <v>2007</v>
      </c>
      <c r="D4" s="86" t="s">
        <v>136</v>
      </c>
      <c r="E4" s="89" t="s">
        <v>145</v>
      </c>
      <c r="F4" s="107" t="s">
        <v>6</v>
      </c>
      <c r="G4" s="81">
        <v>72</v>
      </c>
      <c r="H4" s="81">
        <v>74</v>
      </c>
      <c r="I4" s="82">
        <f t="shared" si="0"/>
        <v>146</v>
      </c>
    </row>
    <row r="5" spans="1:9" x14ac:dyDescent="0.4">
      <c r="A5" s="145" t="s">
        <v>15</v>
      </c>
      <c r="B5" s="86" t="s">
        <v>111</v>
      </c>
      <c r="C5" s="81">
        <v>2007</v>
      </c>
      <c r="D5" s="86" t="s">
        <v>7</v>
      </c>
      <c r="E5" s="89" t="s">
        <v>112</v>
      </c>
      <c r="F5" s="107" t="s">
        <v>6</v>
      </c>
      <c r="G5" s="81">
        <v>67</v>
      </c>
      <c r="H5" s="81">
        <v>67</v>
      </c>
      <c r="I5" s="82">
        <f t="shared" si="0"/>
        <v>134</v>
      </c>
    </row>
    <row r="6" spans="1:9" x14ac:dyDescent="0.4">
      <c r="A6" s="145" t="s">
        <v>75</v>
      </c>
      <c r="B6" s="128" t="s">
        <v>349</v>
      </c>
      <c r="C6" s="101">
        <v>2006</v>
      </c>
      <c r="D6" s="86" t="s">
        <v>330</v>
      </c>
      <c r="E6" s="107" t="s">
        <v>350</v>
      </c>
      <c r="F6" s="89" t="s">
        <v>332</v>
      </c>
      <c r="G6" s="127">
        <v>78</v>
      </c>
      <c r="H6" s="127">
        <v>80</v>
      </c>
      <c r="I6" s="82">
        <f t="shared" si="0"/>
        <v>158</v>
      </c>
    </row>
    <row r="7" spans="1:9" x14ac:dyDescent="0.4">
      <c r="A7" s="145" t="s">
        <v>76</v>
      </c>
      <c r="B7" s="128" t="s">
        <v>351</v>
      </c>
      <c r="C7" s="101">
        <v>2006</v>
      </c>
      <c r="D7" s="86" t="s">
        <v>330</v>
      </c>
      <c r="E7" s="107" t="s">
        <v>350</v>
      </c>
      <c r="F7" s="89" t="s">
        <v>332</v>
      </c>
      <c r="G7" s="127">
        <v>75</v>
      </c>
      <c r="H7" s="127">
        <v>81</v>
      </c>
      <c r="I7" s="82">
        <f t="shared" si="0"/>
        <v>156</v>
      </c>
    </row>
    <row r="8" spans="1:9" x14ac:dyDescent="0.4">
      <c r="A8" s="145" t="s">
        <v>1133</v>
      </c>
      <c r="B8" s="129" t="s">
        <v>352</v>
      </c>
      <c r="C8" s="101">
        <v>2008</v>
      </c>
      <c r="D8" s="86" t="s">
        <v>330</v>
      </c>
      <c r="E8" s="89" t="s">
        <v>353</v>
      </c>
      <c r="F8" s="89" t="s">
        <v>332</v>
      </c>
      <c r="G8" s="81">
        <v>75</v>
      </c>
      <c r="H8" s="81">
        <v>80</v>
      </c>
      <c r="I8" s="82">
        <f t="shared" si="0"/>
        <v>155</v>
      </c>
    </row>
    <row r="9" spans="1:9" x14ac:dyDescent="0.35">
      <c r="A9" s="145" t="s">
        <v>1134</v>
      </c>
      <c r="B9" s="86" t="s">
        <v>469</v>
      </c>
      <c r="C9" s="81">
        <v>2009</v>
      </c>
      <c r="D9" s="86" t="s">
        <v>456</v>
      </c>
      <c r="E9" s="141" t="s">
        <v>470</v>
      </c>
      <c r="F9" s="89" t="s">
        <v>471</v>
      </c>
      <c r="G9" s="81">
        <v>79</v>
      </c>
      <c r="H9" s="81">
        <v>79</v>
      </c>
      <c r="I9" s="82">
        <f t="shared" si="0"/>
        <v>158</v>
      </c>
    </row>
    <row r="10" spans="1:9" x14ac:dyDescent="0.35">
      <c r="A10" s="145" t="s">
        <v>1135</v>
      </c>
      <c r="B10" s="86" t="s">
        <v>472</v>
      </c>
      <c r="C10" s="81">
        <v>2010</v>
      </c>
      <c r="D10" s="86" t="s">
        <v>456</v>
      </c>
      <c r="E10" s="141" t="s">
        <v>473</v>
      </c>
      <c r="F10" s="89" t="s">
        <v>471</v>
      </c>
      <c r="G10" s="81">
        <v>77</v>
      </c>
      <c r="H10" s="81">
        <v>78</v>
      </c>
      <c r="I10" s="82">
        <f t="shared" si="0"/>
        <v>155</v>
      </c>
    </row>
    <row r="11" spans="1:9" x14ac:dyDescent="0.35">
      <c r="A11" s="145" t="s">
        <v>1136</v>
      </c>
      <c r="B11" s="89" t="s">
        <v>474</v>
      </c>
      <c r="C11" s="81">
        <v>2008</v>
      </c>
      <c r="D11" s="86" t="s">
        <v>456</v>
      </c>
      <c r="E11" s="89" t="s">
        <v>475</v>
      </c>
      <c r="F11" s="89" t="s">
        <v>471</v>
      </c>
      <c r="G11" s="81">
        <v>66</v>
      </c>
      <c r="H11" s="81">
        <v>74</v>
      </c>
      <c r="I11" s="82">
        <f t="shared" si="0"/>
        <v>140</v>
      </c>
    </row>
    <row r="12" spans="1:9" x14ac:dyDescent="0.4">
      <c r="A12" s="145" t="s">
        <v>1137</v>
      </c>
      <c r="B12" s="107" t="s">
        <v>973</v>
      </c>
      <c r="C12" s="101">
        <v>2009</v>
      </c>
      <c r="D12" s="104" t="s">
        <v>948</v>
      </c>
      <c r="E12" s="143" t="s">
        <v>974</v>
      </c>
      <c r="F12" s="100" t="s">
        <v>1012</v>
      </c>
      <c r="G12" s="85">
        <v>81</v>
      </c>
      <c r="H12" s="85">
        <v>85</v>
      </c>
      <c r="I12" s="106">
        <f t="shared" si="0"/>
        <v>166</v>
      </c>
    </row>
    <row r="13" spans="1:9" x14ac:dyDescent="0.4">
      <c r="A13" s="145" t="s">
        <v>1138</v>
      </c>
      <c r="B13" s="107" t="s">
        <v>975</v>
      </c>
      <c r="C13" s="101">
        <v>2010</v>
      </c>
      <c r="D13" s="104" t="s">
        <v>948</v>
      </c>
      <c r="E13" s="100" t="s">
        <v>976</v>
      </c>
      <c r="F13" s="100" t="s">
        <v>1012</v>
      </c>
      <c r="G13" s="85">
        <v>76</v>
      </c>
      <c r="H13" s="85">
        <v>87</v>
      </c>
      <c r="I13" s="106">
        <f t="shared" si="0"/>
        <v>163</v>
      </c>
    </row>
    <row r="14" spans="1:9" x14ac:dyDescent="0.4">
      <c r="A14" s="145" t="s">
        <v>1139</v>
      </c>
      <c r="B14" s="102" t="s">
        <v>977</v>
      </c>
      <c r="C14" s="103">
        <v>2007</v>
      </c>
      <c r="D14" s="104" t="s">
        <v>948</v>
      </c>
      <c r="E14" s="108" t="s">
        <v>951</v>
      </c>
      <c r="F14" s="100" t="s">
        <v>1012</v>
      </c>
      <c r="G14" s="85">
        <v>78</v>
      </c>
      <c r="H14" s="85">
        <v>81</v>
      </c>
      <c r="I14" s="106">
        <f t="shared" si="0"/>
        <v>159</v>
      </c>
    </row>
    <row r="15" spans="1:9" x14ac:dyDescent="0.4">
      <c r="A15" s="145" t="s">
        <v>1140</v>
      </c>
      <c r="B15" s="107" t="s">
        <v>978</v>
      </c>
      <c r="C15" s="101">
        <v>2007</v>
      </c>
      <c r="D15" s="104" t="s">
        <v>948</v>
      </c>
      <c r="E15" s="100" t="s">
        <v>979</v>
      </c>
      <c r="F15" s="100" t="s">
        <v>1013</v>
      </c>
      <c r="G15" s="85">
        <v>76</v>
      </c>
      <c r="H15" s="85">
        <v>79</v>
      </c>
      <c r="I15" s="106">
        <f t="shared" si="0"/>
        <v>155</v>
      </c>
    </row>
    <row r="16" spans="1:9" x14ac:dyDescent="0.4">
      <c r="A16" s="145" t="s">
        <v>1141</v>
      </c>
      <c r="B16" s="107" t="s">
        <v>980</v>
      </c>
      <c r="C16" s="101">
        <v>2009</v>
      </c>
      <c r="D16" s="104" t="s">
        <v>948</v>
      </c>
      <c r="E16" s="108" t="s">
        <v>981</v>
      </c>
      <c r="F16" s="100" t="s">
        <v>1013</v>
      </c>
      <c r="G16" s="85">
        <v>82</v>
      </c>
      <c r="H16" s="85">
        <v>72</v>
      </c>
      <c r="I16" s="106">
        <f t="shared" si="0"/>
        <v>154</v>
      </c>
    </row>
    <row r="17" spans="1:9" x14ac:dyDescent="0.4">
      <c r="A17" s="145" t="s">
        <v>1142</v>
      </c>
      <c r="B17" s="102" t="s">
        <v>982</v>
      </c>
      <c r="C17" s="103">
        <v>2009</v>
      </c>
      <c r="D17" s="104" t="s">
        <v>948</v>
      </c>
      <c r="E17" s="108" t="s">
        <v>983</v>
      </c>
      <c r="F17" s="100" t="s">
        <v>1013</v>
      </c>
      <c r="G17" s="85">
        <v>46</v>
      </c>
      <c r="H17" s="85">
        <v>73</v>
      </c>
      <c r="I17" s="106">
        <f t="shared" si="0"/>
        <v>119</v>
      </c>
    </row>
    <row r="18" spans="1:9" x14ac:dyDescent="0.35">
      <c r="A18" s="145" t="s">
        <v>1143</v>
      </c>
      <c r="B18" s="89" t="s">
        <v>188</v>
      </c>
      <c r="C18" s="81">
        <v>2009</v>
      </c>
      <c r="D18" s="86" t="s">
        <v>1129</v>
      </c>
      <c r="E18" s="89" t="s">
        <v>189</v>
      </c>
      <c r="F18" s="89" t="s">
        <v>180</v>
      </c>
      <c r="G18" s="81">
        <v>82</v>
      </c>
      <c r="H18" s="81">
        <v>84</v>
      </c>
      <c r="I18" s="82">
        <v>166</v>
      </c>
    </row>
    <row r="19" spans="1:9" x14ac:dyDescent="0.35">
      <c r="A19" s="145" t="s">
        <v>1144</v>
      </c>
      <c r="B19" s="86" t="s">
        <v>190</v>
      </c>
      <c r="C19" s="81">
        <v>2008</v>
      </c>
      <c r="D19" s="86" t="s">
        <v>1129</v>
      </c>
      <c r="E19" s="89" t="s">
        <v>191</v>
      </c>
      <c r="F19" s="89" t="s">
        <v>180</v>
      </c>
      <c r="G19" s="81">
        <v>80</v>
      </c>
      <c r="H19" s="81">
        <v>84</v>
      </c>
      <c r="I19" s="82">
        <v>164</v>
      </c>
    </row>
    <row r="20" spans="1:9" x14ac:dyDescent="0.35">
      <c r="A20" s="145" t="s">
        <v>1145</v>
      </c>
      <c r="B20" s="86" t="s">
        <v>192</v>
      </c>
      <c r="C20" s="81">
        <v>2009</v>
      </c>
      <c r="D20" s="86" t="s">
        <v>1129</v>
      </c>
      <c r="E20" s="89" t="s">
        <v>193</v>
      </c>
      <c r="F20" s="89" t="s">
        <v>180</v>
      </c>
      <c r="G20" s="81">
        <v>76</v>
      </c>
      <c r="H20" s="81">
        <v>79</v>
      </c>
      <c r="I20" s="82">
        <v>155</v>
      </c>
    </row>
    <row r="21" spans="1:9" x14ac:dyDescent="0.35">
      <c r="A21" s="145" t="s">
        <v>1146</v>
      </c>
      <c r="B21" s="86" t="s">
        <v>518</v>
      </c>
      <c r="C21" s="81">
        <v>2009</v>
      </c>
      <c r="D21" s="86" t="s">
        <v>503</v>
      </c>
      <c r="E21" s="86" t="s">
        <v>519</v>
      </c>
      <c r="F21" s="89" t="s">
        <v>505</v>
      </c>
      <c r="G21" s="81">
        <v>83</v>
      </c>
      <c r="H21" s="81">
        <v>83</v>
      </c>
      <c r="I21" s="82">
        <f>SUM(G21:H21)</f>
        <v>166</v>
      </c>
    </row>
    <row r="22" spans="1:9" x14ac:dyDescent="0.35">
      <c r="A22" s="145" t="s">
        <v>1147</v>
      </c>
      <c r="B22" s="89" t="s">
        <v>520</v>
      </c>
      <c r="C22" s="81">
        <v>2008</v>
      </c>
      <c r="D22" s="86" t="s">
        <v>503</v>
      </c>
      <c r="E22" s="89" t="s">
        <v>521</v>
      </c>
      <c r="F22" s="89" t="s">
        <v>505</v>
      </c>
      <c r="G22" s="81">
        <v>82</v>
      </c>
      <c r="H22" s="81">
        <v>83</v>
      </c>
      <c r="I22" s="82">
        <f>SUM(G22:H22)</f>
        <v>165</v>
      </c>
    </row>
    <row r="23" spans="1:9" x14ac:dyDescent="0.35">
      <c r="A23" s="145" t="s">
        <v>1148</v>
      </c>
      <c r="B23" s="89" t="s">
        <v>522</v>
      </c>
      <c r="C23" s="81">
        <v>2008</v>
      </c>
      <c r="D23" s="86" t="s">
        <v>503</v>
      </c>
      <c r="E23" s="89" t="s">
        <v>523</v>
      </c>
      <c r="F23" s="89" t="s">
        <v>505</v>
      </c>
      <c r="G23" s="81">
        <v>78</v>
      </c>
      <c r="H23" s="81">
        <v>82</v>
      </c>
      <c r="I23" s="82">
        <f>SUM(G23:H23)</f>
        <v>160</v>
      </c>
    </row>
    <row r="24" spans="1:9" x14ac:dyDescent="0.4">
      <c r="A24" s="145" t="s">
        <v>1149</v>
      </c>
      <c r="B24" s="107" t="s">
        <v>1088</v>
      </c>
      <c r="C24" s="85">
        <v>2008</v>
      </c>
      <c r="D24" s="95" t="s">
        <v>1086</v>
      </c>
      <c r="E24" s="107" t="s">
        <v>1089</v>
      </c>
      <c r="F24" s="107" t="s">
        <v>1077</v>
      </c>
      <c r="G24" s="85"/>
      <c r="H24" s="85"/>
      <c r="I24" s="146">
        <v>163</v>
      </c>
    </row>
    <row r="25" spans="1:9" x14ac:dyDescent="0.4">
      <c r="A25" s="145" t="s">
        <v>1150</v>
      </c>
      <c r="B25" s="107" t="s">
        <v>1090</v>
      </c>
      <c r="C25" s="85">
        <v>2006</v>
      </c>
      <c r="D25" s="95" t="s">
        <v>1079</v>
      </c>
      <c r="E25" s="107" t="s">
        <v>1091</v>
      </c>
      <c r="F25" s="107" t="s">
        <v>1077</v>
      </c>
      <c r="G25" s="85"/>
      <c r="H25" s="85"/>
      <c r="I25" s="146">
        <v>162</v>
      </c>
    </row>
    <row r="26" spans="1:9" x14ac:dyDescent="0.4">
      <c r="A26" s="145" t="s">
        <v>1151</v>
      </c>
      <c r="B26" s="107" t="s">
        <v>1092</v>
      </c>
      <c r="C26" s="85">
        <v>2006</v>
      </c>
      <c r="D26" s="95" t="s">
        <v>1086</v>
      </c>
      <c r="E26" s="107" t="s">
        <v>1093</v>
      </c>
      <c r="F26" s="107" t="s">
        <v>1077</v>
      </c>
      <c r="G26" s="85"/>
      <c r="H26" s="85"/>
      <c r="I26" s="146">
        <v>156</v>
      </c>
    </row>
    <row r="27" spans="1:9" x14ac:dyDescent="0.35">
      <c r="A27" s="145" t="s">
        <v>1152</v>
      </c>
      <c r="B27" s="89" t="s">
        <v>241</v>
      </c>
      <c r="C27" s="81">
        <v>2006</v>
      </c>
      <c r="D27" s="86" t="s">
        <v>218</v>
      </c>
      <c r="E27" s="89" t="s">
        <v>242</v>
      </c>
      <c r="F27" s="86" t="s">
        <v>216</v>
      </c>
      <c r="G27" s="81">
        <v>79</v>
      </c>
      <c r="H27" s="81">
        <v>82</v>
      </c>
      <c r="I27" s="82">
        <f t="shared" ref="I27:I35" si="1">SUM(G27:H27)</f>
        <v>161</v>
      </c>
    </row>
    <row r="28" spans="1:9" x14ac:dyDescent="0.35">
      <c r="A28" s="145" t="s">
        <v>1153</v>
      </c>
      <c r="B28" s="86" t="s">
        <v>243</v>
      </c>
      <c r="C28" s="81">
        <v>2006</v>
      </c>
      <c r="D28" s="86" t="s">
        <v>218</v>
      </c>
      <c r="E28" s="89" t="s">
        <v>242</v>
      </c>
      <c r="F28" s="86" t="s">
        <v>216</v>
      </c>
      <c r="G28" s="81">
        <v>77</v>
      </c>
      <c r="H28" s="81">
        <v>82</v>
      </c>
      <c r="I28" s="82">
        <f t="shared" si="1"/>
        <v>159</v>
      </c>
    </row>
    <row r="29" spans="1:9" x14ac:dyDescent="0.4">
      <c r="A29" s="145" t="s">
        <v>1154</v>
      </c>
      <c r="B29" s="89" t="s">
        <v>244</v>
      </c>
      <c r="C29" s="81">
        <v>2008</v>
      </c>
      <c r="D29" s="86" t="s">
        <v>235</v>
      </c>
      <c r="E29" s="107" t="s">
        <v>245</v>
      </c>
      <c r="F29" s="86" t="s">
        <v>216</v>
      </c>
      <c r="G29" s="81">
        <v>81</v>
      </c>
      <c r="H29" s="81">
        <v>77</v>
      </c>
      <c r="I29" s="82">
        <f t="shared" si="1"/>
        <v>158</v>
      </c>
    </row>
    <row r="30" spans="1:9" x14ac:dyDescent="0.4">
      <c r="A30" s="145" t="s">
        <v>1155</v>
      </c>
      <c r="B30" s="95" t="s">
        <v>458</v>
      </c>
      <c r="C30" s="85">
        <v>2009</v>
      </c>
      <c r="D30" s="95" t="s">
        <v>601</v>
      </c>
      <c r="E30" s="95" t="s">
        <v>602</v>
      </c>
      <c r="F30" s="89" t="s">
        <v>567</v>
      </c>
      <c r="G30" s="81">
        <v>88</v>
      </c>
      <c r="H30" s="81">
        <v>86</v>
      </c>
      <c r="I30" s="82">
        <f t="shared" si="1"/>
        <v>174</v>
      </c>
    </row>
    <row r="31" spans="1:9" x14ac:dyDescent="0.4">
      <c r="A31" s="145" t="s">
        <v>1156</v>
      </c>
      <c r="B31" s="95" t="s">
        <v>603</v>
      </c>
      <c r="C31" s="85">
        <v>2009</v>
      </c>
      <c r="D31" s="95" t="s">
        <v>604</v>
      </c>
      <c r="E31" s="95" t="s">
        <v>605</v>
      </c>
      <c r="F31" s="89" t="s">
        <v>567</v>
      </c>
      <c r="G31" s="81">
        <v>88</v>
      </c>
      <c r="H31" s="81">
        <v>82</v>
      </c>
      <c r="I31" s="82">
        <f t="shared" si="1"/>
        <v>170</v>
      </c>
    </row>
    <row r="32" spans="1:9" x14ac:dyDescent="0.4">
      <c r="A32" s="145" t="s">
        <v>1157</v>
      </c>
      <c r="B32" s="95" t="s">
        <v>606</v>
      </c>
      <c r="C32" s="85">
        <v>2009</v>
      </c>
      <c r="D32" s="95" t="s">
        <v>604</v>
      </c>
      <c r="E32" s="95" t="s">
        <v>607</v>
      </c>
      <c r="F32" s="89" t="s">
        <v>567</v>
      </c>
      <c r="G32" s="81">
        <v>88</v>
      </c>
      <c r="H32" s="81">
        <v>78</v>
      </c>
      <c r="I32" s="82">
        <f t="shared" si="1"/>
        <v>166</v>
      </c>
    </row>
    <row r="33" spans="1:9" x14ac:dyDescent="0.35">
      <c r="A33" s="145" t="s">
        <v>1158</v>
      </c>
      <c r="B33" s="84" t="s">
        <v>677</v>
      </c>
      <c r="C33" s="81">
        <v>2008</v>
      </c>
      <c r="D33" s="86" t="s">
        <v>678</v>
      </c>
      <c r="E33" s="84" t="s">
        <v>679</v>
      </c>
      <c r="F33" s="86" t="s">
        <v>666</v>
      </c>
      <c r="G33" s="81">
        <v>75</v>
      </c>
      <c r="H33" s="81">
        <v>74</v>
      </c>
      <c r="I33" s="82">
        <f t="shared" si="1"/>
        <v>149</v>
      </c>
    </row>
    <row r="34" spans="1:9" x14ac:dyDescent="0.35">
      <c r="A34" s="145" t="s">
        <v>1159</v>
      </c>
      <c r="B34" s="84" t="s">
        <v>680</v>
      </c>
      <c r="C34" s="81">
        <v>2008</v>
      </c>
      <c r="D34" s="86" t="s">
        <v>678</v>
      </c>
      <c r="E34" s="84" t="s">
        <v>679</v>
      </c>
      <c r="F34" s="86" t="s">
        <v>666</v>
      </c>
      <c r="G34" s="81">
        <v>63</v>
      </c>
      <c r="H34" s="81">
        <v>56</v>
      </c>
      <c r="I34" s="82">
        <f t="shared" si="1"/>
        <v>119</v>
      </c>
    </row>
    <row r="35" spans="1:9" x14ac:dyDescent="0.35">
      <c r="A35" s="145" t="s">
        <v>1160</v>
      </c>
      <c r="B35" s="84" t="s">
        <v>681</v>
      </c>
      <c r="C35" s="81">
        <v>2006</v>
      </c>
      <c r="D35" s="86" t="s">
        <v>678</v>
      </c>
      <c r="E35" s="84" t="s">
        <v>679</v>
      </c>
      <c r="F35" s="86" t="s">
        <v>666</v>
      </c>
      <c r="G35" s="81">
        <v>61</v>
      </c>
      <c r="H35" s="81">
        <v>47</v>
      </c>
      <c r="I35" s="82">
        <f t="shared" si="1"/>
        <v>108</v>
      </c>
    </row>
    <row r="36" spans="1:9" x14ac:dyDescent="0.35">
      <c r="A36" s="145" t="s">
        <v>1161</v>
      </c>
      <c r="B36" s="86" t="s">
        <v>725</v>
      </c>
      <c r="C36" s="81">
        <v>2006</v>
      </c>
      <c r="D36" s="86" t="s">
        <v>726</v>
      </c>
      <c r="E36" s="89" t="s">
        <v>727</v>
      </c>
      <c r="F36" s="89" t="s">
        <v>704</v>
      </c>
      <c r="G36" s="81">
        <v>82</v>
      </c>
      <c r="H36" s="81">
        <v>90</v>
      </c>
      <c r="I36" s="82">
        <v>172</v>
      </c>
    </row>
    <row r="37" spans="1:9" x14ac:dyDescent="0.35">
      <c r="A37" s="145" t="s">
        <v>1162</v>
      </c>
      <c r="B37" s="89" t="s">
        <v>728</v>
      </c>
      <c r="C37" s="81">
        <v>2006</v>
      </c>
      <c r="D37" s="86" t="s">
        <v>729</v>
      </c>
      <c r="E37" s="89" t="s">
        <v>730</v>
      </c>
      <c r="F37" s="89" t="s">
        <v>704</v>
      </c>
      <c r="G37" s="81">
        <v>83</v>
      </c>
      <c r="H37" s="81">
        <v>80</v>
      </c>
      <c r="I37" s="82">
        <v>163</v>
      </c>
    </row>
    <row r="38" spans="1:9" x14ac:dyDescent="0.35">
      <c r="A38" s="145" t="s">
        <v>1163</v>
      </c>
      <c r="B38" s="122" t="s">
        <v>749</v>
      </c>
      <c r="C38" s="81">
        <v>2005</v>
      </c>
      <c r="D38" s="86" t="s">
        <v>750</v>
      </c>
      <c r="E38" s="86" t="s">
        <v>751</v>
      </c>
      <c r="F38" s="89" t="s">
        <v>744</v>
      </c>
      <c r="G38" s="81">
        <v>77</v>
      </c>
      <c r="H38" s="81">
        <v>61</v>
      </c>
      <c r="I38" s="82">
        <f t="shared" ref="I38:I64" si="2">SUM(G38:H38)</f>
        <v>138</v>
      </c>
    </row>
    <row r="39" spans="1:9" x14ac:dyDescent="0.35">
      <c r="A39" s="145" t="s">
        <v>1164</v>
      </c>
      <c r="B39" s="122" t="s">
        <v>752</v>
      </c>
      <c r="C39" s="81">
        <v>2008</v>
      </c>
      <c r="D39" s="86" t="s">
        <v>750</v>
      </c>
      <c r="E39" s="86" t="s">
        <v>751</v>
      </c>
      <c r="F39" s="89" t="s">
        <v>744</v>
      </c>
      <c r="G39" s="81">
        <v>64</v>
      </c>
      <c r="H39" s="81">
        <v>62</v>
      </c>
      <c r="I39" s="82">
        <f t="shared" si="2"/>
        <v>126</v>
      </c>
    </row>
    <row r="40" spans="1:9" x14ac:dyDescent="0.35">
      <c r="A40" s="145" t="s">
        <v>1165</v>
      </c>
      <c r="B40" s="122" t="s">
        <v>753</v>
      </c>
      <c r="C40" s="81">
        <v>2006</v>
      </c>
      <c r="D40" s="86" t="s">
        <v>750</v>
      </c>
      <c r="E40" s="86" t="s">
        <v>751</v>
      </c>
      <c r="F40" s="89" t="s">
        <v>744</v>
      </c>
      <c r="G40" s="81">
        <v>73</v>
      </c>
      <c r="H40" s="81">
        <v>50</v>
      </c>
      <c r="I40" s="82">
        <f t="shared" si="2"/>
        <v>123</v>
      </c>
    </row>
    <row r="41" spans="1:9" x14ac:dyDescent="0.35">
      <c r="A41" s="145" t="s">
        <v>1166</v>
      </c>
      <c r="B41" s="89" t="s">
        <v>801</v>
      </c>
      <c r="C41" s="81">
        <v>2009</v>
      </c>
      <c r="D41" s="86" t="s">
        <v>802</v>
      </c>
      <c r="E41" s="89" t="s">
        <v>803</v>
      </c>
      <c r="F41" s="89" t="s">
        <v>770</v>
      </c>
      <c r="G41" s="81">
        <v>70</v>
      </c>
      <c r="H41" s="81">
        <v>81</v>
      </c>
      <c r="I41" s="82">
        <f t="shared" si="2"/>
        <v>151</v>
      </c>
    </row>
    <row r="42" spans="1:9" x14ac:dyDescent="0.35">
      <c r="A42" s="145" t="s">
        <v>1167</v>
      </c>
      <c r="B42" s="86" t="s">
        <v>804</v>
      </c>
      <c r="C42" s="81">
        <v>2009</v>
      </c>
      <c r="D42" s="86" t="s">
        <v>805</v>
      </c>
      <c r="E42" s="89" t="s">
        <v>806</v>
      </c>
      <c r="F42" s="89" t="s">
        <v>770</v>
      </c>
      <c r="G42" s="81">
        <v>68</v>
      </c>
      <c r="H42" s="81">
        <v>77</v>
      </c>
      <c r="I42" s="82">
        <f t="shared" si="2"/>
        <v>145</v>
      </c>
    </row>
    <row r="43" spans="1:9" ht="15" customHeight="1" x14ac:dyDescent="0.35">
      <c r="A43" s="145" t="s">
        <v>1168</v>
      </c>
      <c r="B43" s="86" t="s">
        <v>807</v>
      </c>
      <c r="C43" s="81">
        <v>2009</v>
      </c>
      <c r="D43" s="86" t="s">
        <v>772</v>
      </c>
      <c r="E43" s="89" t="s">
        <v>808</v>
      </c>
      <c r="F43" s="89" t="s">
        <v>770</v>
      </c>
      <c r="G43" s="81">
        <v>70</v>
      </c>
      <c r="H43" s="81">
        <v>75</v>
      </c>
      <c r="I43" s="82">
        <f t="shared" si="2"/>
        <v>145</v>
      </c>
    </row>
    <row r="44" spans="1:9" ht="15" customHeight="1" x14ac:dyDescent="0.4">
      <c r="A44" s="145" t="s">
        <v>1169</v>
      </c>
      <c r="B44" s="107" t="s">
        <v>385</v>
      </c>
      <c r="C44" s="101">
        <v>2007</v>
      </c>
      <c r="D44" s="86" t="s">
        <v>344</v>
      </c>
      <c r="E44" s="86" t="s">
        <v>345</v>
      </c>
      <c r="F44" s="89" t="s">
        <v>346</v>
      </c>
      <c r="G44" s="81">
        <v>92</v>
      </c>
      <c r="H44" s="81">
        <v>93</v>
      </c>
      <c r="I44" s="82">
        <f t="shared" si="2"/>
        <v>185</v>
      </c>
    </row>
    <row r="45" spans="1:9" x14ac:dyDescent="0.4">
      <c r="A45" s="145" t="s">
        <v>1170</v>
      </c>
      <c r="B45" s="128" t="s">
        <v>386</v>
      </c>
      <c r="C45" s="101">
        <v>2009</v>
      </c>
      <c r="D45" s="86" t="s">
        <v>387</v>
      </c>
      <c r="E45" s="107" t="s">
        <v>388</v>
      </c>
      <c r="F45" s="89" t="s">
        <v>346</v>
      </c>
      <c r="G45" s="127">
        <v>80</v>
      </c>
      <c r="H45" s="127">
        <v>83</v>
      </c>
      <c r="I45" s="82">
        <f t="shared" si="2"/>
        <v>163</v>
      </c>
    </row>
    <row r="46" spans="1:9" x14ac:dyDescent="0.4">
      <c r="A46" s="145" t="s">
        <v>1171</v>
      </c>
      <c r="B46" s="107" t="s">
        <v>389</v>
      </c>
      <c r="C46" s="101">
        <v>2003</v>
      </c>
      <c r="D46" s="86" t="s">
        <v>390</v>
      </c>
      <c r="E46" s="89" t="s">
        <v>391</v>
      </c>
      <c r="F46" s="89" t="s">
        <v>346</v>
      </c>
      <c r="G46" s="81">
        <v>77</v>
      </c>
      <c r="H46" s="81">
        <v>81</v>
      </c>
      <c r="I46" s="82">
        <f t="shared" si="2"/>
        <v>158</v>
      </c>
    </row>
    <row r="47" spans="1:9" x14ac:dyDescent="0.35">
      <c r="A47" s="145" t="s">
        <v>1172</v>
      </c>
      <c r="B47" s="89" t="s">
        <v>881</v>
      </c>
      <c r="C47" s="81">
        <v>2009</v>
      </c>
      <c r="D47" s="86" t="s">
        <v>882</v>
      </c>
      <c r="E47" s="89" t="s">
        <v>883</v>
      </c>
      <c r="F47" s="89" t="s">
        <v>884</v>
      </c>
      <c r="G47" s="81">
        <v>85</v>
      </c>
      <c r="H47" s="81">
        <v>87</v>
      </c>
      <c r="I47" s="82">
        <f t="shared" si="2"/>
        <v>172</v>
      </c>
    </row>
    <row r="48" spans="1:9" x14ac:dyDescent="0.35">
      <c r="A48" s="145" t="s">
        <v>1173</v>
      </c>
      <c r="B48" s="86" t="s">
        <v>885</v>
      </c>
      <c r="C48" s="81">
        <v>2007</v>
      </c>
      <c r="D48" s="86" t="s">
        <v>882</v>
      </c>
      <c r="E48" s="89" t="s">
        <v>886</v>
      </c>
      <c r="F48" s="89" t="s">
        <v>884</v>
      </c>
      <c r="G48" s="81">
        <v>63</v>
      </c>
      <c r="H48" s="81">
        <v>67</v>
      </c>
      <c r="I48" s="82">
        <f t="shared" si="2"/>
        <v>130</v>
      </c>
    </row>
    <row r="49" spans="1:9" x14ac:dyDescent="0.35">
      <c r="A49" s="145" t="s">
        <v>1174</v>
      </c>
      <c r="B49" s="89" t="s">
        <v>887</v>
      </c>
      <c r="C49" s="81">
        <v>2007</v>
      </c>
      <c r="D49" s="86" t="s">
        <v>882</v>
      </c>
      <c r="E49" s="89" t="s">
        <v>886</v>
      </c>
      <c r="F49" s="89" t="s">
        <v>884</v>
      </c>
      <c r="G49" s="81">
        <v>63</v>
      </c>
      <c r="H49" s="81">
        <v>61</v>
      </c>
      <c r="I49" s="82">
        <f t="shared" si="2"/>
        <v>124</v>
      </c>
    </row>
    <row r="50" spans="1:9" x14ac:dyDescent="0.35">
      <c r="A50" s="145" t="s">
        <v>1175</v>
      </c>
      <c r="B50" s="89" t="s">
        <v>286</v>
      </c>
      <c r="C50" s="81">
        <v>2010</v>
      </c>
      <c r="D50" s="86" t="s">
        <v>287</v>
      </c>
      <c r="E50" s="89" t="s">
        <v>288</v>
      </c>
      <c r="F50" s="89" t="s">
        <v>277</v>
      </c>
      <c r="G50" s="137">
        <v>92</v>
      </c>
      <c r="H50" s="137">
        <v>90</v>
      </c>
      <c r="I50" s="82">
        <f t="shared" si="2"/>
        <v>182</v>
      </c>
    </row>
    <row r="51" spans="1:9" x14ac:dyDescent="0.35">
      <c r="A51" s="145" t="s">
        <v>1176</v>
      </c>
      <c r="B51" s="86" t="s">
        <v>289</v>
      </c>
      <c r="C51" s="81">
        <v>2006</v>
      </c>
      <c r="D51" s="86" t="s">
        <v>290</v>
      </c>
      <c r="E51" s="89" t="s">
        <v>291</v>
      </c>
      <c r="F51" s="89" t="s">
        <v>277</v>
      </c>
      <c r="G51" s="81">
        <v>84</v>
      </c>
      <c r="H51" s="81">
        <v>90</v>
      </c>
      <c r="I51" s="82">
        <f t="shared" si="2"/>
        <v>174</v>
      </c>
    </row>
    <row r="52" spans="1:9" x14ac:dyDescent="0.35">
      <c r="A52" s="145" t="s">
        <v>1177</v>
      </c>
      <c r="B52" s="86" t="s">
        <v>292</v>
      </c>
      <c r="C52" s="81">
        <v>2009</v>
      </c>
      <c r="D52" s="86" t="s">
        <v>287</v>
      </c>
      <c r="E52" s="89" t="s">
        <v>293</v>
      </c>
      <c r="F52" s="89" t="s">
        <v>277</v>
      </c>
      <c r="G52" s="81">
        <v>86</v>
      </c>
      <c r="H52" s="81">
        <v>85</v>
      </c>
      <c r="I52" s="82">
        <f t="shared" si="2"/>
        <v>171</v>
      </c>
    </row>
    <row r="53" spans="1:9" x14ac:dyDescent="0.4">
      <c r="A53" s="145" t="s">
        <v>1178</v>
      </c>
      <c r="B53" s="89" t="s">
        <v>914</v>
      </c>
      <c r="C53" s="81">
        <v>2008</v>
      </c>
      <c r="D53" s="95" t="s">
        <v>907</v>
      </c>
      <c r="E53" s="107" t="s">
        <v>915</v>
      </c>
      <c r="F53" s="89" t="s">
        <v>903</v>
      </c>
      <c r="G53" s="81">
        <v>84</v>
      </c>
      <c r="H53" s="81">
        <v>81</v>
      </c>
      <c r="I53" s="82">
        <f t="shared" si="2"/>
        <v>165</v>
      </c>
    </row>
    <row r="54" spans="1:9" x14ac:dyDescent="0.4">
      <c r="A54" s="145" t="s">
        <v>1179</v>
      </c>
      <c r="B54" s="89" t="s">
        <v>916</v>
      </c>
      <c r="C54" s="81">
        <v>2005</v>
      </c>
      <c r="D54" s="95" t="s">
        <v>907</v>
      </c>
      <c r="E54" s="107" t="s">
        <v>915</v>
      </c>
      <c r="F54" s="89" t="s">
        <v>903</v>
      </c>
      <c r="G54" s="81">
        <v>79</v>
      </c>
      <c r="H54" s="81">
        <v>77</v>
      </c>
      <c r="I54" s="82">
        <f t="shared" si="2"/>
        <v>156</v>
      </c>
    </row>
    <row r="55" spans="1:9" x14ac:dyDescent="0.4">
      <c r="A55" s="145" t="s">
        <v>1180</v>
      </c>
      <c r="B55" s="89" t="s">
        <v>917</v>
      </c>
      <c r="C55" s="81">
        <v>2006</v>
      </c>
      <c r="D55" s="95" t="s">
        <v>907</v>
      </c>
      <c r="E55" s="107" t="s">
        <v>915</v>
      </c>
      <c r="F55" s="89" t="s">
        <v>903</v>
      </c>
      <c r="G55" s="81">
        <v>70</v>
      </c>
      <c r="H55" s="81">
        <v>63</v>
      </c>
      <c r="I55" s="82">
        <f t="shared" si="2"/>
        <v>133</v>
      </c>
    </row>
    <row r="56" spans="1:9" x14ac:dyDescent="0.35">
      <c r="A56" s="145" t="s">
        <v>1181</v>
      </c>
      <c r="B56" s="113" t="s">
        <v>294</v>
      </c>
      <c r="C56" s="26">
        <v>2008</v>
      </c>
      <c r="D56" s="113" t="s">
        <v>287</v>
      </c>
      <c r="E56" s="138" t="s">
        <v>293</v>
      </c>
      <c r="F56" s="90" t="s">
        <v>277</v>
      </c>
      <c r="G56" s="139">
        <v>83</v>
      </c>
      <c r="H56" s="139">
        <v>85</v>
      </c>
      <c r="I56" s="34">
        <f t="shared" si="2"/>
        <v>168</v>
      </c>
    </row>
    <row r="57" spans="1:9" x14ac:dyDescent="0.35">
      <c r="A57" s="145" t="s">
        <v>1182</v>
      </c>
      <c r="B57" s="30" t="s">
        <v>295</v>
      </c>
      <c r="C57" s="26">
        <v>2007</v>
      </c>
      <c r="D57" s="113" t="s">
        <v>287</v>
      </c>
      <c r="E57" s="138" t="s">
        <v>296</v>
      </c>
      <c r="F57" s="90" t="s">
        <v>277</v>
      </c>
      <c r="G57" s="35">
        <v>79</v>
      </c>
      <c r="H57" s="35">
        <v>85</v>
      </c>
      <c r="I57" s="34">
        <f t="shared" si="2"/>
        <v>164</v>
      </c>
    </row>
    <row r="58" spans="1:9" x14ac:dyDescent="0.35">
      <c r="A58" s="145" t="s">
        <v>1183</v>
      </c>
      <c r="B58" s="30" t="s">
        <v>297</v>
      </c>
      <c r="C58" s="26">
        <v>2009</v>
      </c>
      <c r="D58" s="113" t="s">
        <v>287</v>
      </c>
      <c r="E58" s="138" t="s">
        <v>298</v>
      </c>
      <c r="F58" s="90" t="s">
        <v>277</v>
      </c>
      <c r="G58" s="35">
        <v>80</v>
      </c>
      <c r="H58" s="35">
        <v>84</v>
      </c>
      <c r="I58" s="34">
        <f t="shared" si="2"/>
        <v>164</v>
      </c>
    </row>
    <row r="59" spans="1:9" x14ac:dyDescent="0.35">
      <c r="A59" s="145" t="s">
        <v>1184</v>
      </c>
      <c r="B59" s="140" t="s">
        <v>299</v>
      </c>
      <c r="C59" s="35">
        <v>2008</v>
      </c>
      <c r="D59" s="113" t="s">
        <v>300</v>
      </c>
      <c r="E59" s="90" t="s">
        <v>301</v>
      </c>
      <c r="F59" s="90" t="s">
        <v>277</v>
      </c>
      <c r="G59" s="139">
        <v>83</v>
      </c>
      <c r="H59" s="139">
        <v>81</v>
      </c>
      <c r="I59" s="34">
        <f t="shared" si="2"/>
        <v>164</v>
      </c>
    </row>
    <row r="60" spans="1:9" x14ac:dyDescent="0.35">
      <c r="A60" s="145" t="s">
        <v>1185</v>
      </c>
      <c r="B60" s="140" t="s">
        <v>302</v>
      </c>
      <c r="C60" s="35">
        <v>2010</v>
      </c>
      <c r="D60" s="140" t="s">
        <v>277</v>
      </c>
      <c r="E60" s="138" t="s">
        <v>303</v>
      </c>
      <c r="F60" s="90" t="s">
        <v>277</v>
      </c>
      <c r="G60" s="35">
        <v>86</v>
      </c>
      <c r="H60" s="35">
        <v>78</v>
      </c>
      <c r="I60" s="34">
        <f t="shared" si="2"/>
        <v>164</v>
      </c>
    </row>
    <row r="61" spans="1:9" x14ac:dyDescent="0.4">
      <c r="A61" s="145" t="s">
        <v>1186</v>
      </c>
      <c r="B61" s="96" t="s">
        <v>608</v>
      </c>
      <c r="C61" s="112">
        <v>2007</v>
      </c>
      <c r="D61" s="96" t="s">
        <v>574</v>
      </c>
      <c r="E61" s="96" t="s">
        <v>609</v>
      </c>
      <c r="F61" s="30" t="s">
        <v>567</v>
      </c>
      <c r="G61" s="26">
        <v>81</v>
      </c>
      <c r="H61" s="26">
        <v>82</v>
      </c>
      <c r="I61" s="27">
        <f t="shared" si="2"/>
        <v>163</v>
      </c>
    </row>
    <row r="62" spans="1:9" x14ac:dyDescent="0.4">
      <c r="A62" s="145" t="s">
        <v>1187</v>
      </c>
      <c r="B62" s="30" t="s">
        <v>524</v>
      </c>
      <c r="C62" s="26">
        <v>2008</v>
      </c>
      <c r="D62" s="113" t="s">
        <v>503</v>
      </c>
      <c r="E62" s="111" t="s">
        <v>525</v>
      </c>
      <c r="F62" s="111" t="s">
        <v>505</v>
      </c>
      <c r="G62" s="35">
        <v>79</v>
      </c>
      <c r="H62" s="35">
        <v>81</v>
      </c>
      <c r="I62" s="34">
        <f t="shared" si="2"/>
        <v>160</v>
      </c>
    </row>
    <row r="63" spans="1:9" x14ac:dyDescent="0.35">
      <c r="A63" s="145" t="s">
        <v>1188</v>
      </c>
      <c r="B63" s="30" t="s">
        <v>246</v>
      </c>
      <c r="C63" s="26">
        <v>2005</v>
      </c>
      <c r="D63" s="113" t="s">
        <v>218</v>
      </c>
      <c r="E63" s="90" t="s">
        <v>242</v>
      </c>
      <c r="F63" s="113" t="s">
        <v>216</v>
      </c>
      <c r="G63" s="35">
        <v>75</v>
      </c>
      <c r="H63" s="35">
        <v>82</v>
      </c>
      <c r="I63" s="34">
        <f t="shared" si="2"/>
        <v>157</v>
      </c>
    </row>
    <row r="64" spans="1:9" x14ac:dyDescent="0.4">
      <c r="A64" s="145" t="s">
        <v>1189</v>
      </c>
      <c r="B64" s="111" t="s">
        <v>304</v>
      </c>
      <c r="C64" s="112">
        <v>2008</v>
      </c>
      <c r="D64" s="96" t="s">
        <v>290</v>
      </c>
      <c r="E64" s="111" t="s">
        <v>305</v>
      </c>
      <c r="F64" s="90" t="s">
        <v>277</v>
      </c>
      <c r="G64" s="35">
        <v>78</v>
      </c>
      <c r="H64" s="35">
        <v>79</v>
      </c>
      <c r="I64" s="34">
        <f t="shared" si="2"/>
        <v>157</v>
      </c>
    </row>
    <row r="65" spans="1:9" x14ac:dyDescent="0.4">
      <c r="A65" s="145" t="s">
        <v>1190</v>
      </c>
      <c r="B65" s="111" t="s">
        <v>1094</v>
      </c>
      <c r="C65" s="112">
        <v>2006</v>
      </c>
      <c r="D65" s="96" t="s">
        <v>1079</v>
      </c>
      <c r="E65" s="111" t="s">
        <v>1095</v>
      </c>
      <c r="F65" s="111" t="s">
        <v>1077</v>
      </c>
      <c r="G65" s="112"/>
      <c r="H65" s="112"/>
      <c r="I65" s="147">
        <v>156</v>
      </c>
    </row>
    <row r="66" spans="1:9" x14ac:dyDescent="0.4">
      <c r="A66" s="145" t="s">
        <v>1191</v>
      </c>
      <c r="B66" s="130" t="s">
        <v>354</v>
      </c>
      <c r="C66" s="110">
        <v>2007</v>
      </c>
      <c r="D66" s="113" t="s">
        <v>330</v>
      </c>
      <c r="E66" s="111" t="s">
        <v>350</v>
      </c>
      <c r="F66" s="30" t="s">
        <v>332</v>
      </c>
      <c r="G66" s="131">
        <v>74</v>
      </c>
      <c r="H66" s="131">
        <v>81</v>
      </c>
      <c r="I66" s="34">
        <f t="shared" ref="I66:I72" si="3">SUM(G66:H66)</f>
        <v>155</v>
      </c>
    </row>
    <row r="67" spans="1:9" x14ac:dyDescent="0.35">
      <c r="A67" s="145" t="s">
        <v>1192</v>
      </c>
      <c r="B67" s="113" t="s">
        <v>526</v>
      </c>
      <c r="C67" s="35">
        <v>2006</v>
      </c>
      <c r="D67" s="113" t="s">
        <v>503</v>
      </c>
      <c r="E67" s="113" t="s">
        <v>519</v>
      </c>
      <c r="F67" s="90" t="s">
        <v>505</v>
      </c>
      <c r="G67" s="35">
        <v>79</v>
      </c>
      <c r="H67" s="35">
        <v>76</v>
      </c>
      <c r="I67" s="34">
        <f t="shared" si="3"/>
        <v>155</v>
      </c>
    </row>
    <row r="68" spans="1:9" x14ac:dyDescent="0.4">
      <c r="A68" s="145" t="s">
        <v>1193</v>
      </c>
      <c r="B68" s="113" t="s">
        <v>527</v>
      </c>
      <c r="C68" s="35">
        <v>2009</v>
      </c>
      <c r="D68" s="113" t="s">
        <v>503</v>
      </c>
      <c r="E68" s="90" t="s">
        <v>528</v>
      </c>
      <c r="F68" s="111" t="s">
        <v>505</v>
      </c>
      <c r="G68" s="35">
        <v>70</v>
      </c>
      <c r="H68" s="35">
        <v>84</v>
      </c>
      <c r="I68" s="34">
        <f t="shared" si="3"/>
        <v>154</v>
      </c>
    </row>
    <row r="69" spans="1:9" x14ac:dyDescent="0.35">
      <c r="A69" s="145" t="s">
        <v>1194</v>
      </c>
      <c r="B69" s="113" t="s">
        <v>247</v>
      </c>
      <c r="C69" s="35">
        <v>2005</v>
      </c>
      <c r="D69" s="113" t="s">
        <v>218</v>
      </c>
      <c r="E69" s="90" t="s">
        <v>242</v>
      </c>
      <c r="F69" s="113" t="s">
        <v>216</v>
      </c>
      <c r="G69" s="35">
        <v>72</v>
      </c>
      <c r="H69" s="35">
        <v>82</v>
      </c>
      <c r="I69" s="34">
        <f t="shared" si="3"/>
        <v>154</v>
      </c>
    </row>
    <row r="70" spans="1:9" x14ac:dyDescent="0.35">
      <c r="A70" s="145" t="s">
        <v>1195</v>
      </c>
      <c r="B70" s="113" t="s">
        <v>248</v>
      </c>
      <c r="C70" s="35">
        <v>2006</v>
      </c>
      <c r="D70" s="113" t="s">
        <v>218</v>
      </c>
      <c r="E70" s="90" t="s">
        <v>242</v>
      </c>
      <c r="F70" s="113" t="s">
        <v>216</v>
      </c>
      <c r="G70" s="35">
        <v>76</v>
      </c>
      <c r="H70" s="35">
        <v>77</v>
      </c>
      <c r="I70" s="34">
        <f t="shared" si="3"/>
        <v>153</v>
      </c>
    </row>
    <row r="71" spans="1:9" x14ac:dyDescent="0.4">
      <c r="A71" s="145" t="s">
        <v>1196</v>
      </c>
      <c r="B71" s="96" t="s">
        <v>610</v>
      </c>
      <c r="C71" s="112">
        <v>2009</v>
      </c>
      <c r="D71" s="96" t="s">
        <v>604</v>
      </c>
      <c r="E71" s="96" t="s">
        <v>611</v>
      </c>
      <c r="F71" s="30" t="s">
        <v>567</v>
      </c>
      <c r="G71" s="26">
        <v>80</v>
      </c>
      <c r="H71" s="26">
        <v>73</v>
      </c>
      <c r="I71" s="27">
        <f t="shared" si="3"/>
        <v>153</v>
      </c>
    </row>
    <row r="72" spans="1:9" x14ac:dyDescent="0.35">
      <c r="A72" s="145" t="s">
        <v>1197</v>
      </c>
      <c r="B72" s="113" t="s">
        <v>529</v>
      </c>
      <c r="C72" s="35">
        <v>2008</v>
      </c>
      <c r="D72" s="113" t="s">
        <v>503</v>
      </c>
      <c r="E72" s="113" t="s">
        <v>519</v>
      </c>
      <c r="F72" s="90" t="s">
        <v>505</v>
      </c>
      <c r="G72" s="35">
        <v>79</v>
      </c>
      <c r="H72" s="35">
        <v>73</v>
      </c>
      <c r="I72" s="34">
        <f t="shared" si="3"/>
        <v>152</v>
      </c>
    </row>
    <row r="73" spans="1:9" x14ac:dyDescent="0.4">
      <c r="A73" s="145" t="s">
        <v>1198</v>
      </c>
      <c r="B73" s="30" t="s">
        <v>249</v>
      </c>
      <c r="C73" s="26">
        <v>2009</v>
      </c>
      <c r="D73" s="113" t="s">
        <v>218</v>
      </c>
      <c r="E73" s="111" t="s">
        <v>250</v>
      </c>
      <c r="F73" s="113" t="s">
        <v>216</v>
      </c>
      <c r="G73" s="35">
        <v>73</v>
      </c>
      <c r="H73" s="35">
        <v>79</v>
      </c>
      <c r="I73" s="34">
        <v>152</v>
      </c>
    </row>
    <row r="74" spans="1:9" x14ac:dyDescent="0.4">
      <c r="A74" s="145" t="s">
        <v>1199</v>
      </c>
      <c r="B74" s="111" t="s">
        <v>392</v>
      </c>
      <c r="C74" s="110">
        <v>2007</v>
      </c>
      <c r="D74" s="113" t="s">
        <v>344</v>
      </c>
      <c r="E74" s="113" t="s">
        <v>345</v>
      </c>
      <c r="F74" s="30" t="s">
        <v>346</v>
      </c>
      <c r="G74" s="26">
        <v>77</v>
      </c>
      <c r="H74" s="26">
        <v>75</v>
      </c>
      <c r="I74" s="34">
        <f>SUM(G74:H74)</f>
        <v>152</v>
      </c>
    </row>
    <row r="75" spans="1:9" x14ac:dyDescent="0.35">
      <c r="A75" s="145" t="s">
        <v>1200</v>
      </c>
      <c r="B75" s="30" t="s">
        <v>306</v>
      </c>
      <c r="C75" s="26">
        <v>2008</v>
      </c>
      <c r="D75" s="113" t="s">
        <v>287</v>
      </c>
      <c r="E75" s="138" t="s">
        <v>293</v>
      </c>
      <c r="F75" s="90" t="s">
        <v>277</v>
      </c>
      <c r="G75" s="139">
        <v>72</v>
      </c>
      <c r="H75" s="139">
        <v>76</v>
      </c>
      <c r="I75" s="34">
        <f>SUM(G75:H75)</f>
        <v>148</v>
      </c>
    </row>
    <row r="76" spans="1:9" x14ac:dyDescent="0.35">
      <c r="A76" s="145" t="s">
        <v>1201</v>
      </c>
      <c r="B76" s="113" t="s">
        <v>251</v>
      </c>
      <c r="C76" s="35">
        <v>2009</v>
      </c>
      <c r="D76" s="88" t="s">
        <v>218</v>
      </c>
      <c r="E76" s="113" t="s">
        <v>252</v>
      </c>
      <c r="F76" s="113" t="s">
        <v>216</v>
      </c>
      <c r="G76" s="35">
        <v>72</v>
      </c>
      <c r="H76" s="35">
        <v>74</v>
      </c>
      <c r="I76" s="34">
        <v>146</v>
      </c>
    </row>
    <row r="77" spans="1:9" x14ac:dyDescent="0.4">
      <c r="A77" s="145" t="s">
        <v>1202</v>
      </c>
      <c r="B77" s="96" t="s">
        <v>612</v>
      </c>
      <c r="C77" s="112">
        <v>2009</v>
      </c>
      <c r="D77" s="96" t="s">
        <v>574</v>
      </c>
      <c r="E77" s="96" t="s">
        <v>613</v>
      </c>
      <c r="F77" s="30" t="s">
        <v>567</v>
      </c>
      <c r="G77" s="26">
        <v>75</v>
      </c>
      <c r="H77" s="26">
        <v>70</v>
      </c>
      <c r="I77" s="27">
        <f t="shared" ref="I77:I92" si="4">SUM(G77:H77)</f>
        <v>145</v>
      </c>
    </row>
    <row r="78" spans="1:9" x14ac:dyDescent="0.35">
      <c r="A78" s="145" t="s">
        <v>1203</v>
      </c>
      <c r="B78" s="113" t="s">
        <v>307</v>
      </c>
      <c r="C78" s="35">
        <v>2010</v>
      </c>
      <c r="D78" s="113" t="s">
        <v>300</v>
      </c>
      <c r="E78" s="90" t="s">
        <v>301</v>
      </c>
      <c r="F78" s="90" t="s">
        <v>277</v>
      </c>
      <c r="G78" s="139">
        <v>75</v>
      </c>
      <c r="H78" s="139">
        <v>70</v>
      </c>
      <c r="I78" s="34">
        <f t="shared" si="4"/>
        <v>145</v>
      </c>
    </row>
    <row r="79" spans="1:9" x14ac:dyDescent="0.4">
      <c r="A79" s="145" t="s">
        <v>1204</v>
      </c>
      <c r="B79" s="130" t="s">
        <v>355</v>
      </c>
      <c r="C79" s="132">
        <v>2006</v>
      </c>
      <c r="D79" s="113" t="s">
        <v>330</v>
      </c>
      <c r="E79" s="111" t="s">
        <v>350</v>
      </c>
      <c r="F79" s="30" t="s">
        <v>332</v>
      </c>
      <c r="G79" s="131">
        <v>68</v>
      </c>
      <c r="H79" s="131">
        <v>76</v>
      </c>
      <c r="I79" s="34">
        <f t="shared" si="4"/>
        <v>144</v>
      </c>
    </row>
    <row r="80" spans="1:9" x14ac:dyDescent="0.35">
      <c r="A80" s="145" t="s">
        <v>1205</v>
      </c>
      <c r="B80" s="113" t="s">
        <v>809</v>
      </c>
      <c r="C80" s="35">
        <v>2009</v>
      </c>
      <c r="D80" s="113" t="s">
        <v>775</v>
      </c>
      <c r="E80" s="90" t="s">
        <v>786</v>
      </c>
      <c r="F80" s="90" t="s">
        <v>770</v>
      </c>
      <c r="G80" s="35">
        <v>72</v>
      </c>
      <c r="H80" s="35">
        <v>71</v>
      </c>
      <c r="I80" s="34">
        <f t="shared" si="4"/>
        <v>143</v>
      </c>
    </row>
    <row r="81" spans="1:9" x14ac:dyDescent="0.35">
      <c r="A81" s="145" t="s">
        <v>1206</v>
      </c>
      <c r="B81" s="113" t="s">
        <v>194</v>
      </c>
      <c r="C81" s="35">
        <v>2008</v>
      </c>
      <c r="D81" s="113" t="s">
        <v>1129</v>
      </c>
      <c r="E81" s="90" t="s">
        <v>195</v>
      </c>
      <c r="F81" s="90" t="s">
        <v>180</v>
      </c>
      <c r="G81" s="35">
        <v>70</v>
      </c>
      <c r="H81" s="35">
        <v>72</v>
      </c>
      <c r="I81" s="34">
        <f t="shared" si="4"/>
        <v>142</v>
      </c>
    </row>
    <row r="82" spans="1:9" x14ac:dyDescent="0.4">
      <c r="A82" s="145" t="s">
        <v>1207</v>
      </c>
      <c r="B82" s="30" t="s">
        <v>810</v>
      </c>
      <c r="C82" s="26">
        <v>2007</v>
      </c>
      <c r="D82" s="113" t="s">
        <v>772</v>
      </c>
      <c r="E82" s="30" t="s">
        <v>808</v>
      </c>
      <c r="F82" s="111" t="s">
        <v>770</v>
      </c>
      <c r="G82" s="35">
        <v>62</v>
      </c>
      <c r="H82" s="35">
        <v>80</v>
      </c>
      <c r="I82" s="34">
        <f t="shared" si="4"/>
        <v>142</v>
      </c>
    </row>
    <row r="83" spans="1:9" x14ac:dyDescent="0.4">
      <c r="A83" s="145" t="s">
        <v>1208</v>
      </c>
      <c r="B83" s="113" t="s">
        <v>530</v>
      </c>
      <c r="C83" s="35">
        <v>2009</v>
      </c>
      <c r="D83" s="113" t="s">
        <v>503</v>
      </c>
      <c r="E83" s="90" t="s">
        <v>531</v>
      </c>
      <c r="F83" s="111" t="s">
        <v>505</v>
      </c>
      <c r="G83" s="35">
        <v>72</v>
      </c>
      <c r="H83" s="35">
        <v>68</v>
      </c>
      <c r="I83" s="34">
        <f t="shared" si="4"/>
        <v>140</v>
      </c>
    </row>
    <row r="84" spans="1:9" x14ac:dyDescent="0.4">
      <c r="A84" s="145" t="s">
        <v>1209</v>
      </c>
      <c r="B84" s="96" t="s">
        <v>614</v>
      </c>
      <c r="C84" s="112">
        <v>2009</v>
      </c>
      <c r="D84" s="96" t="s">
        <v>635</v>
      </c>
      <c r="E84" s="96" t="s">
        <v>615</v>
      </c>
      <c r="F84" s="30" t="s">
        <v>567</v>
      </c>
      <c r="G84" s="26">
        <v>67</v>
      </c>
      <c r="H84" s="26">
        <v>72</v>
      </c>
      <c r="I84" s="27">
        <f t="shared" si="4"/>
        <v>139</v>
      </c>
    </row>
    <row r="85" spans="1:9" x14ac:dyDescent="0.35">
      <c r="A85" s="145" t="s">
        <v>1210</v>
      </c>
      <c r="B85" s="113" t="s">
        <v>811</v>
      </c>
      <c r="C85" s="35">
        <v>2006</v>
      </c>
      <c r="D85" s="113" t="s">
        <v>772</v>
      </c>
      <c r="E85" s="90" t="s">
        <v>812</v>
      </c>
      <c r="F85" s="90" t="s">
        <v>770</v>
      </c>
      <c r="G85" s="35">
        <v>76</v>
      </c>
      <c r="H85" s="35">
        <v>63</v>
      </c>
      <c r="I85" s="34">
        <f t="shared" si="4"/>
        <v>139</v>
      </c>
    </row>
    <row r="86" spans="1:9" x14ac:dyDescent="0.4">
      <c r="A86" s="145" t="s">
        <v>1211</v>
      </c>
      <c r="B86" s="130" t="s">
        <v>356</v>
      </c>
      <c r="C86" s="110">
        <v>2006</v>
      </c>
      <c r="D86" s="113" t="s">
        <v>330</v>
      </c>
      <c r="E86" s="111" t="s">
        <v>350</v>
      </c>
      <c r="F86" s="30" t="s">
        <v>332</v>
      </c>
      <c r="G86" s="131">
        <v>69</v>
      </c>
      <c r="H86" s="131">
        <v>69</v>
      </c>
      <c r="I86" s="34">
        <f t="shared" si="4"/>
        <v>138</v>
      </c>
    </row>
    <row r="87" spans="1:9" x14ac:dyDescent="0.4">
      <c r="A87" s="145" t="s">
        <v>1212</v>
      </c>
      <c r="B87" s="113" t="s">
        <v>476</v>
      </c>
      <c r="C87" s="35">
        <v>2006</v>
      </c>
      <c r="D87" s="113" t="s">
        <v>456</v>
      </c>
      <c r="E87" s="135" t="s">
        <v>477</v>
      </c>
      <c r="F87" s="30" t="s">
        <v>471</v>
      </c>
      <c r="G87" s="35">
        <v>73</v>
      </c>
      <c r="H87" s="35">
        <v>65</v>
      </c>
      <c r="I87" s="34">
        <f t="shared" si="4"/>
        <v>138</v>
      </c>
    </row>
    <row r="88" spans="1:9" x14ac:dyDescent="0.4">
      <c r="A88" s="145" t="s">
        <v>1213</v>
      </c>
      <c r="B88" s="113" t="s">
        <v>478</v>
      </c>
      <c r="C88" s="35">
        <v>2005</v>
      </c>
      <c r="D88" s="113" t="s">
        <v>456</v>
      </c>
      <c r="E88" s="135" t="s">
        <v>477</v>
      </c>
      <c r="F88" s="30" t="s">
        <v>471</v>
      </c>
      <c r="G88" s="35">
        <v>68</v>
      </c>
      <c r="H88" s="35">
        <v>70</v>
      </c>
      <c r="I88" s="34">
        <f t="shared" si="4"/>
        <v>138</v>
      </c>
    </row>
    <row r="89" spans="1:9" x14ac:dyDescent="0.4">
      <c r="A89" s="145" t="s">
        <v>1214</v>
      </c>
      <c r="B89" s="96" t="s">
        <v>616</v>
      </c>
      <c r="C89" s="112">
        <v>2008</v>
      </c>
      <c r="D89" s="96" t="s">
        <v>635</v>
      </c>
      <c r="E89" s="96" t="s">
        <v>617</v>
      </c>
      <c r="F89" s="30" t="s">
        <v>567</v>
      </c>
      <c r="G89" s="26">
        <v>67</v>
      </c>
      <c r="H89" s="26">
        <v>69</v>
      </c>
      <c r="I89" s="27">
        <f t="shared" si="4"/>
        <v>136</v>
      </c>
    </row>
    <row r="90" spans="1:9" x14ac:dyDescent="0.35">
      <c r="A90" s="145" t="s">
        <v>1215</v>
      </c>
      <c r="B90" s="30" t="s">
        <v>813</v>
      </c>
      <c r="C90" s="26">
        <v>2010</v>
      </c>
      <c r="D90" s="113" t="s">
        <v>772</v>
      </c>
      <c r="E90" s="30" t="s">
        <v>814</v>
      </c>
      <c r="F90" s="30" t="s">
        <v>770</v>
      </c>
      <c r="G90" s="35">
        <v>70</v>
      </c>
      <c r="H90" s="35">
        <v>66</v>
      </c>
      <c r="I90" s="34">
        <f t="shared" si="4"/>
        <v>136</v>
      </c>
    </row>
    <row r="91" spans="1:9" x14ac:dyDescent="0.35">
      <c r="A91" s="145" t="s">
        <v>1216</v>
      </c>
      <c r="B91" s="30" t="s">
        <v>479</v>
      </c>
      <c r="C91" s="26">
        <v>2006</v>
      </c>
      <c r="D91" s="113" t="s">
        <v>456</v>
      </c>
      <c r="E91" s="136" t="s">
        <v>477</v>
      </c>
      <c r="F91" s="30" t="s">
        <v>471</v>
      </c>
      <c r="G91" s="35">
        <v>63</v>
      </c>
      <c r="H91" s="35">
        <v>71</v>
      </c>
      <c r="I91" s="34">
        <f t="shared" si="4"/>
        <v>134</v>
      </c>
    </row>
    <row r="92" spans="1:9" x14ac:dyDescent="0.4">
      <c r="A92" s="145" t="s">
        <v>1217</v>
      </c>
      <c r="B92" s="113" t="s">
        <v>532</v>
      </c>
      <c r="C92" s="35">
        <v>2009</v>
      </c>
      <c r="D92" s="113" t="s">
        <v>503</v>
      </c>
      <c r="E92" s="90" t="s">
        <v>531</v>
      </c>
      <c r="F92" s="111" t="s">
        <v>505</v>
      </c>
      <c r="G92" s="35">
        <v>63</v>
      </c>
      <c r="H92" s="35">
        <v>71</v>
      </c>
      <c r="I92" s="34">
        <f t="shared" si="4"/>
        <v>134</v>
      </c>
    </row>
    <row r="93" spans="1:9" x14ac:dyDescent="0.4">
      <c r="A93" s="145" t="s">
        <v>1218</v>
      </c>
      <c r="B93" s="111" t="s">
        <v>1096</v>
      </c>
      <c r="C93" s="112">
        <v>2008</v>
      </c>
      <c r="D93" s="96" t="s">
        <v>1079</v>
      </c>
      <c r="E93" s="111" t="s">
        <v>1091</v>
      </c>
      <c r="F93" s="111" t="s">
        <v>1077</v>
      </c>
      <c r="G93" s="112"/>
      <c r="H93" s="112"/>
      <c r="I93" s="147">
        <v>133</v>
      </c>
    </row>
    <row r="94" spans="1:9" x14ac:dyDescent="0.4">
      <c r="A94" s="145" t="s">
        <v>1219</v>
      </c>
      <c r="B94" s="130" t="s">
        <v>357</v>
      </c>
      <c r="C94" s="132">
        <v>2006</v>
      </c>
      <c r="D94" s="113" t="s">
        <v>330</v>
      </c>
      <c r="E94" s="111" t="s">
        <v>350</v>
      </c>
      <c r="F94" s="30" t="s">
        <v>332</v>
      </c>
      <c r="G94" s="131">
        <v>68</v>
      </c>
      <c r="H94" s="131">
        <v>64</v>
      </c>
      <c r="I94" s="34">
        <f>SUM(G94:H94)</f>
        <v>132</v>
      </c>
    </row>
    <row r="95" spans="1:9" x14ac:dyDescent="0.4">
      <c r="A95" s="145" t="s">
        <v>1220</v>
      </c>
      <c r="B95" s="113" t="s">
        <v>110</v>
      </c>
      <c r="C95" s="35">
        <v>2006</v>
      </c>
      <c r="D95" s="113" t="s">
        <v>7</v>
      </c>
      <c r="E95" s="30" t="s">
        <v>112</v>
      </c>
      <c r="F95" s="111" t="s">
        <v>6</v>
      </c>
      <c r="G95" s="35">
        <v>63</v>
      </c>
      <c r="H95" s="35">
        <v>68</v>
      </c>
      <c r="I95" s="34">
        <f>SUM(G95:H95)</f>
        <v>131</v>
      </c>
    </row>
    <row r="96" spans="1:9" x14ac:dyDescent="0.4">
      <c r="A96" s="145" t="s">
        <v>1221</v>
      </c>
      <c r="B96" s="130" t="s">
        <v>358</v>
      </c>
      <c r="C96" s="132">
        <v>2006</v>
      </c>
      <c r="D96" s="113" t="s">
        <v>330</v>
      </c>
      <c r="E96" s="111" t="s">
        <v>350</v>
      </c>
      <c r="F96" s="30" t="s">
        <v>332</v>
      </c>
      <c r="G96" s="131">
        <v>64</v>
      </c>
      <c r="H96" s="131">
        <v>66</v>
      </c>
      <c r="I96" s="34">
        <f>SUM(G96:H96)</f>
        <v>130</v>
      </c>
    </row>
    <row r="97" spans="1:9" x14ac:dyDescent="0.4">
      <c r="A97" s="145" t="s">
        <v>1222</v>
      </c>
      <c r="B97" s="111" t="s">
        <v>1097</v>
      </c>
      <c r="C97" s="112">
        <v>2008</v>
      </c>
      <c r="D97" s="96" t="s">
        <v>1079</v>
      </c>
      <c r="E97" s="111" t="s">
        <v>1091</v>
      </c>
      <c r="F97" s="111" t="s">
        <v>1077</v>
      </c>
      <c r="G97" s="112"/>
      <c r="H97" s="112"/>
      <c r="I97" s="147">
        <v>129</v>
      </c>
    </row>
    <row r="98" spans="1:9" x14ac:dyDescent="0.35">
      <c r="A98" s="145" t="s">
        <v>1223</v>
      </c>
      <c r="B98" s="30" t="s">
        <v>480</v>
      </c>
      <c r="C98" s="26">
        <v>2008</v>
      </c>
      <c r="D98" s="113" t="s">
        <v>456</v>
      </c>
      <c r="E98" s="30" t="s">
        <v>473</v>
      </c>
      <c r="F98" s="30" t="s">
        <v>471</v>
      </c>
      <c r="G98" s="35">
        <v>60</v>
      </c>
      <c r="H98" s="35">
        <v>68</v>
      </c>
      <c r="I98" s="34">
        <f t="shared" ref="I98:I106" si="5">SUM(G98:H98)</f>
        <v>128</v>
      </c>
    </row>
    <row r="99" spans="1:9" x14ac:dyDescent="0.4">
      <c r="A99" s="145" t="s">
        <v>1224</v>
      </c>
      <c r="B99" s="30" t="s">
        <v>150</v>
      </c>
      <c r="C99" s="26">
        <v>2005</v>
      </c>
      <c r="D99" s="113" t="s">
        <v>7</v>
      </c>
      <c r="E99" s="30" t="s">
        <v>112</v>
      </c>
      <c r="F99" s="111" t="s">
        <v>6</v>
      </c>
      <c r="G99" s="35">
        <v>57</v>
      </c>
      <c r="H99" s="35">
        <v>70</v>
      </c>
      <c r="I99" s="34">
        <f t="shared" si="5"/>
        <v>127</v>
      </c>
    </row>
    <row r="100" spans="1:9" x14ac:dyDescent="0.4">
      <c r="A100" s="145" t="s">
        <v>1225</v>
      </c>
      <c r="B100" s="113" t="s">
        <v>533</v>
      </c>
      <c r="C100" s="35">
        <v>2008</v>
      </c>
      <c r="D100" s="113" t="s">
        <v>503</v>
      </c>
      <c r="E100" s="90" t="s">
        <v>534</v>
      </c>
      <c r="F100" s="111" t="s">
        <v>505</v>
      </c>
      <c r="G100" s="35">
        <v>66</v>
      </c>
      <c r="H100" s="35">
        <v>60</v>
      </c>
      <c r="I100" s="34">
        <f t="shared" si="5"/>
        <v>126</v>
      </c>
    </row>
    <row r="101" spans="1:9" x14ac:dyDescent="0.4">
      <c r="A101" s="145" t="s">
        <v>1226</v>
      </c>
      <c r="B101" s="96" t="s">
        <v>618</v>
      </c>
      <c r="C101" s="112">
        <v>2008</v>
      </c>
      <c r="D101" s="96" t="s">
        <v>635</v>
      </c>
      <c r="E101" s="96" t="s">
        <v>617</v>
      </c>
      <c r="F101" s="30" t="s">
        <v>567</v>
      </c>
      <c r="G101" s="26">
        <v>60</v>
      </c>
      <c r="H101" s="26">
        <v>66</v>
      </c>
      <c r="I101" s="27">
        <f t="shared" si="5"/>
        <v>126</v>
      </c>
    </row>
    <row r="102" spans="1:9" x14ac:dyDescent="0.4">
      <c r="A102" s="145" t="s">
        <v>1227</v>
      </c>
      <c r="B102" s="130" t="s">
        <v>359</v>
      </c>
      <c r="C102" s="132">
        <v>2006</v>
      </c>
      <c r="D102" s="113" t="s">
        <v>330</v>
      </c>
      <c r="E102" s="111" t="s">
        <v>350</v>
      </c>
      <c r="F102" s="30" t="s">
        <v>332</v>
      </c>
      <c r="G102" s="131">
        <v>59</v>
      </c>
      <c r="H102" s="131">
        <v>65</v>
      </c>
      <c r="I102" s="34">
        <f t="shared" si="5"/>
        <v>124</v>
      </c>
    </row>
    <row r="103" spans="1:9" x14ac:dyDescent="0.4">
      <c r="A103" s="145" t="s">
        <v>1228</v>
      </c>
      <c r="B103" s="30" t="s">
        <v>87</v>
      </c>
      <c r="C103" s="26">
        <v>2006</v>
      </c>
      <c r="D103" s="113" t="s">
        <v>86</v>
      </c>
      <c r="E103" s="111" t="s">
        <v>85</v>
      </c>
      <c r="F103" s="111" t="s">
        <v>6</v>
      </c>
      <c r="G103" s="35">
        <v>66</v>
      </c>
      <c r="H103" s="35">
        <v>57</v>
      </c>
      <c r="I103" s="34">
        <f t="shared" si="5"/>
        <v>123</v>
      </c>
    </row>
    <row r="104" spans="1:9" x14ac:dyDescent="0.4">
      <c r="A104" s="145" t="s">
        <v>1229</v>
      </c>
      <c r="B104" s="133" t="s">
        <v>360</v>
      </c>
      <c r="C104" s="110">
        <v>2009</v>
      </c>
      <c r="D104" s="113" t="s">
        <v>330</v>
      </c>
      <c r="E104" s="90" t="s">
        <v>361</v>
      </c>
      <c r="F104" s="30" t="s">
        <v>332</v>
      </c>
      <c r="G104" s="35">
        <v>72</v>
      </c>
      <c r="H104" s="35">
        <v>51</v>
      </c>
      <c r="I104" s="34">
        <f t="shared" si="5"/>
        <v>123</v>
      </c>
    </row>
    <row r="105" spans="1:9" x14ac:dyDescent="0.4">
      <c r="A105" s="145" t="s">
        <v>1230</v>
      </c>
      <c r="B105" s="113" t="s">
        <v>123</v>
      </c>
      <c r="C105" s="35">
        <v>2009</v>
      </c>
      <c r="D105" s="113" t="s">
        <v>124</v>
      </c>
      <c r="E105" s="30" t="s">
        <v>125</v>
      </c>
      <c r="F105" s="111" t="s">
        <v>6</v>
      </c>
      <c r="G105" s="35">
        <v>69</v>
      </c>
      <c r="H105" s="35">
        <v>53</v>
      </c>
      <c r="I105" s="34">
        <f t="shared" si="5"/>
        <v>122</v>
      </c>
    </row>
    <row r="106" spans="1:9" x14ac:dyDescent="0.35">
      <c r="A106" s="145" t="s">
        <v>1231</v>
      </c>
      <c r="B106" s="113" t="s">
        <v>888</v>
      </c>
      <c r="C106" s="35">
        <v>2008</v>
      </c>
      <c r="D106" s="113" t="s">
        <v>882</v>
      </c>
      <c r="E106" s="90" t="s">
        <v>886</v>
      </c>
      <c r="F106" s="90" t="s">
        <v>884</v>
      </c>
      <c r="G106" s="35">
        <v>59</v>
      </c>
      <c r="H106" s="35">
        <v>63</v>
      </c>
      <c r="I106" s="34">
        <f t="shared" si="5"/>
        <v>122</v>
      </c>
    </row>
    <row r="107" spans="1:9" x14ac:dyDescent="0.4">
      <c r="A107" s="145" t="s">
        <v>1232</v>
      </c>
      <c r="B107" s="111" t="s">
        <v>1098</v>
      </c>
      <c r="C107" s="112">
        <v>2010</v>
      </c>
      <c r="D107" s="96" t="s">
        <v>1079</v>
      </c>
      <c r="E107" s="111" t="s">
        <v>1082</v>
      </c>
      <c r="F107" s="111" t="s">
        <v>1077</v>
      </c>
      <c r="G107" s="112"/>
      <c r="H107" s="112"/>
      <c r="I107" s="147">
        <v>121</v>
      </c>
    </row>
    <row r="108" spans="1:9" x14ac:dyDescent="0.4">
      <c r="A108" s="145" t="s">
        <v>1233</v>
      </c>
      <c r="B108" s="111" t="s">
        <v>1099</v>
      </c>
      <c r="C108" s="112">
        <v>2009</v>
      </c>
      <c r="D108" s="96" t="s">
        <v>1079</v>
      </c>
      <c r="E108" s="111" t="s">
        <v>1091</v>
      </c>
      <c r="F108" s="111" t="s">
        <v>1077</v>
      </c>
      <c r="G108" s="112"/>
      <c r="H108" s="112"/>
      <c r="I108" s="147">
        <v>120</v>
      </c>
    </row>
    <row r="109" spans="1:9" x14ac:dyDescent="0.4">
      <c r="A109" s="145" t="s">
        <v>1234</v>
      </c>
      <c r="B109" s="30" t="s">
        <v>481</v>
      </c>
      <c r="C109" s="26">
        <v>2008</v>
      </c>
      <c r="D109" s="113" t="s">
        <v>456</v>
      </c>
      <c r="E109" s="111" t="s">
        <v>482</v>
      </c>
      <c r="F109" s="111" t="s">
        <v>471</v>
      </c>
      <c r="G109" s="35">
        <v>53</v>
      </c>
      <c r="H109" s="35">
        <v>66</v>
      </c>
      <c r="I109" s="34">
        <f t="shared" ref="I109:I122" si="6">SUM(G109:H109)</f>
        <v>119</v>
      </c>
    </row>
    <row r="110" spans="1:9" x14ac:dyDescent="0.4">
      <c r="A110" s="145" t="s">
        <v>1235</v>
      </c>
      <c r="B110" s="30" t="s">
        <v>134</v>
      </c>
      <c r="C110" s="26">
        <v>2005</v>
      </c>
      <c r="D110" s="113" t="s">
        <v>136</v>
      </c>
      <c r="E110" s="111" t="s">
        <v>137</v>
      </c>
      <c r="F110" s="111" t="s">
        <v>6</v>
      </c>
      <c r="G110" s="35">
        <v>47</v>
      </c>
      <c r="H110" s="35">
        <v>71</v>
      </c>
      <c r="I110" s="34">
        <f t="shared" si="6"/>
        <v>118</v>
      </c>
    </row>
    <row r="111" spans="1:9" x14ac:dyDescent="0.4">
      <c r="A111" s="145" t="s">
        <v>1236</v>
      </c>
      <c r="B111" s="130" t="s">
        <v>362</v>
      </c>
      <c r="C111" s="110">
        <v>2006</v>
      </c>
      <c r="D111" s="113" t="s">
        <v>330</v>
      </c>
      <c r="E111" s="111" t="s">
        <v>350</v>
      </c>
      <c r="F111" s="30" t="s">
        <v>332</v>
      </c>
      <c r="G111" s="131">
        <v>52</v>
      </c>
      <c r="H111" s="131">
        <v>66</v>
      </c>
      <c r="I111" s="34">
        <f t="shared" si="6"/>
        <v>118</v>
      </c>
    </row>
    <row r="112" spans="1:9" x14ac:dyDescent="0.4">
      <c r="A112" s="145" t="s">
        <v>1237</v>
      </c>
      <c r="B112" s="96" t="s">
        <v>619</v>
      </c>
      <c r="C112" s="112">
        <v>2007</v>
      </c>
      <c r="D112" s="96" t="s">
        <v>589</v>
      </c>
      <c r="E112" s="96" t="s">
        <v>620</v>
      </c>
      <c r="F112" s="30" t="s">
        <v>567</v>
      </c>
      <c r="G112" s="26">
        <v>55</v>
      </c>
      <c r="H112" s="26">
        <v>62</v>
      </c>
      <c r="I112" s="27">
        <f t="shared" si="6"/>
        <v>117</v>
      </c>
    </row>
    <row r="113" spans="1:9" x14ac:dyDescent="0.4">
      <c r="A113" s="145" t="s">
        <v>1238</v>
      </c>
      <c r="B113" s="113" t="s">
        <v>535</v>
      </c>
      <c r="C113" s="35">
        <v>2008</v>
      </c>
      <c r="D113" s="113" t="s">
        <v>503</v>
      </c>
      <c r="E113" s="90" t="s">
        <v>531</v>
      </c>
      <c r="F113" s="111" t="s">
        <v>505</v>
      </c>
      <c r="G113" s="35">
        <v>57</v>
      </c>
      <c r="H113" s="35">
        <v>59</v>
      </c>
      <c r="I113" s="34">
        <f t="shared" si="6"/>
        <v>116</v>
      </c>
    </row>
    <row r="114" spans="1:9" x14ac:dyDescent="0.35">
      <c r="A114" s="145" t="s">
        <v>1239</v>
      </c>
      <c r="B114" s="142" t="s">
        <v>754</v>
      </c>
      <c r="C114" s="26">
        <v>2006</v>
      </c>
      <c r="D114" s="88" t="s">
        <v>750</v>
      </c>
      <c r="E114" s="88" t="s">
        <v>751</v>
      </c>
      <c r="F114" s="30" t="s">
        <v>744</v>
      </c>
      <c r="G114" s="35">
        <v>54</v>
      </c>
      <c r="H114" s="35">
        <v>58</v>
      </c>
      <c r="I114" s="34">
        <f t="shared" si="6"/>
        <v>112</v>
      </c>
    </row>
    <row r="115" spans="1:9" x14ac:dyDescent="0.4">
      <c r="A115" s="145" t="s">
        <v>1240</v>
      </c>
      <c r="B115" s="113" t="s">
        <v>135</v>
      </c>
      <c r="C115" s="35">
        <v>2005</v>
      </c>
      <c r="D115" s="113" t="s">
        <v>136</v>
      </c>
      <c r="E115" s="111" t="s">
        <v>137</v>
      </c>
      <c r="F115" s="111" t="s">
        <v>6</v>
      </c>
      <c r="G115" s="35">
        <v>52</v>
      </c>
      <c r="H115" s="35">
        <v>59</v>
      </c>
      <c r="I115" s="34">
        <f t="shared" si="6"/>
        <v>111</v>
      </c>
    </row>
    <row r="116" spans="1:9" x14ac:dyDescent="0.4">
      <c r="A116" s="145" t="s">
        <v>1241</v>
      </c>
      <c r="B116" s="111" t="s">
        <v>984</v>
      </c>
      <c r="C116" s="110">
        <v>2010</v>
      </c>
      <c r="D116" s="116" t="s">
        <v>948</v>
      </c>
      <c r="E116" s="144" t="s">
        <v>985</v>
      </c>
      <c r="F116" s="109" t="s">
        <v>948</v>
      </c>
      <c r="G116" s="112">
        <v>46</v>
      </c>
      <c r="H116" s="112">
        <v>65</v>
      </c>
      <c r="I116" s="118">
        <f t="shared" si="6"/>
        <v>111</v>
      </c>
    </row>
    <row r="117" spans="1:9" x14ac:dyDescent="0.4">
      <c r="A117" s="145" t="s">
        <v>1242</v>
      </c>
      <c r="B117" s="113" t="s">
        <v>148</v>
      </c>
      <c r="C117" s="35">
        <v>2006</v>
      </c>
      <c r="D117" s="113" t="s">
        <v>7</v>
      </c>
      <c r="E117" s="30" t="s">
        <v>112</v>
      </c>
      <c r="F117" s="111" t="s">
        <v>6</v>
      </c>
      <c r="G117" s="35">
        <v>50</v>
      </c>
      <c r="H117" s="35">
        <v>60</v>
      </c>
      <c r="I117" s="34">
        <f t="shared" si="6"/>
        <v>110</v>
      </c>
    </row>
    <row r="118" spans="1:9" x14ac:dyDescent="0.35">
      <c r="A118" s="145" t="s">
        <v>1243</v>
      </c>
      <c r="B118" s="30" t="s">
        <v>536</v>
      </c>
      <c r="C118" s="26">
        <v>2009</v>
      </c>
      <c r="D118" s="113" t="s">
        <v>503</v>
      </c>
      <c r="E118" s="113" t="s">
        <v>519</v>
      </c>
      <c r="F118" s="90" t="s">
        <v>505</v>
      </c>
      <c r="G118" s="35">
        <v>42</v>
      </c>
      <c r="H118" s="35">
        <v>67</v>
      </c>
      <c r="I118" s="34">
        <f t="shared" si="6"/>
        <v>109</v>
      </c>
    </row>
    <row r="119" spans="1:9" x14ac:dyDescent="0.4">
      <c r="A119" s="145" t="s">
        <v>1244</v>
      </c>
      <c r="B119" s="30" t="s">
        <v>536</v>
      </c>
      <c r="C119" s="26">
        <v>2009</v>
      </c>
      <c r="D119" s="113" t="s">
        <v>503</v>
      </c>
      <c r="E119" s="90" t="s">
        <v>537</v>
      </c>
      <c r="F119" s="111" t="s">
        <v>505</v>
      </c>
      <c r="G119" s="35">
        <v>42</v>
      </c>
      <c r="H119" s="35">
        <v>67</v>
      </c>
      <c r="I119" s="34">
        <f t="shared" si="6"/>
        <v>109</v>
      </c>
    </row>
    <row r="120" spans="1:9" x14ac:dyDescent="0.4">
      <c r="A120" s="145" t="s">
        <v>1245</v>
      </c>
      <c r="B120" s="111" t="s">
        <v>393</v>
      </c>
      <c r="C120" s="110">
        <v>2009</v>
      </c>
      <c r="D120" s="113" t="s">
        <v>390</v>
      </c>
      <c r="E120" s="90" t="s">
        <v>391</v>
      </c>
      <c r="F120" s="30" t="s">
        <v>346</v>
      </c>
      <c r="G120" s="35">
        <v>55</v>
      </c>
      <c r="H120" s="35">
        <v>54</v>
      </c>
      <c r="I120" s="34">
        <f t="shared" si="6"/>
        <v>109</v>
      </c>
    </row>
    <row r="121" spans="1:9" x14ac:dyDescent="0.4">
      <c r="A121" s="145" t="s">
        <v>1246</v>
      </c>
      <c r="B121" s="130" t="s">
        <v>363</v>
      </c>
      <c r="C121" s="110">
        <v>2007</v>
      </c>
      <c r="D121" s="113" t="s">
        <v>330</v>
      </c>
      <c r="E121" s="111" t="s">
        <v>350</v>
      </c>
      <c r="F121" s="30" t="s">
        <v>332</v>
      </c>
      <c r="G121" s="131">
        <v>50</v>
      </c>
      <c r="H121" s="131">
        <v>58</v>
      </c>
      <c r="I121" s="34">
        <f t="shared" si="6"/>
        <v>108</v>
      </c>
    </row>
    <row r="122" spans="1:9" x14ac:dyDescent="0.4">
      <c r="A122" s="145" t="s">
        <v>1247</v>
      </c>
      <c r="B122" s="130" t="s">
        <v>364</v>
      </c>
      <c r="C122" s="110">
        <v>2007</v>
      </c>
      <c r="D122" s="113" t="s">
        <v>330</v>
      </c>
      <c r="E122" s="111" t="s">
        <v>350</v>
      </c>
      <c r="F122" s="30" t="s">
        <v>332</v>
      </c>
      <c r="G122" s="131">
        <v>56</v>
      </c>
      <c r="H122" s="131">
        <v>49</v>
      </c>
      <c r="I122" s="34">
        <f t="shared" si="6"/>
        <v>105</v>
      </c>
    </row>
    <row r="123" spans="1:9" x14ac:dyDescent="0.4">
      <c r="A123" s="145" t="s">
        <v>1248</v>
      </c>
      <c r="B123" s="111" t="s">
        <v>1100</v>
      </c>
      <c r="C123" s="112">
        <v>2009</v>
      </c>
      <c r="D123" s="96" t="s">
        <v>1079</v>
      </c>
      <c r="E123" s="111" t="s">
        <v>1091</v>
      </c>
      <c r="F123" s="111" t="s">
        <v>1077</v>
      </c>
      <c r="G123" s="112"/>
      <c r="H123" s="112"/>
      <c r="I123" s="147">
        <v>104</v>
      </c>
    </row>
    <row r="124" spans="1:9" x14ac:dyDescent="0.4">
      <c r="A124" s="145" t="s">
        <v>1249</v>
      </c>
      <c r="B124" s="111" t="s">
        <v>394</v>
      </c>
      <c r="C124" s="110">
        <v>2009</v>
      </c>
      <c r="D124" s="113" t="s">
        <v>390</v>
      </c>
      <c r="E124" s="90" t="s">
        <v>391</v>
      </c>
      <c r="F124" s="30" t="s">
        <v>346</v>
      </c>
      <c r="G124" s="35">
        <v>40</v>
      </c>
      <c r="H124" s="35">
        <v>63</v>
      </c>
      <c r="I124" s="34">
        <f t="shared" ref="I124:I159" si="7">SUM(G124:H124)</f>
        <v>103</v>
      </c>
    </row>
    <row r="125" spans="1:9" x14ac:dyDescent="0.4">
      <c r="A125" s="145" t="s">
        <v>1250</v>
      </c>
      <c r="B125" s="134" t="s">
        <v>365</v>
      </c>
      <c r="C125" s="110">
        <v>2006</v>
      </c>
      <c r="D125" s="113" t="s">
        <v>330</v>
      </c>
      <c r="E125" s="111" t="s">
        <v>350</v>
      </c>
      <c r="F125" s="30" t="s">
        <v>332</v>
      </c>
      <c r="G125" s="131">
        <v>49</v>
      </c>
      <c r="H125" s="131">
        <v>52</v>
      </c>
      <c r="I125" s="34">
        <f t="shared" si="7"/>
        <v>101</v>
      </c>
    </row>
    <row r="126" spans="1:9" x14ac:dyDescent="0.4">
      <c r="A126" s="145" t="s">
        <v>1251</v>
      </c>
      <c r="B126" s="130" t="s">
        <v>366</v>
      </c>
      <c r="C126" s="110">
        <v>2007</v>
      </c>
      <c r="D126" s="113" t="s">
        <v>330</v>
      </c>
      <c r="E126" s="111" t="s">
        <v>350</v>
      </c>
      <c r="F126" s="30" t="s">
        <v>332</v>
      </c>
      <c r="G126" s="131">
        <v>48</v>
      </c>
      <c r="H126" s="131">
        <v>53</v>
      </c>
      <c r="I126" s="34">
        <f t="shared" si="7"/>
        <v>101</v>
      </c>
    </row>
    <row r="127" spans="1:9" x14ac:dyDescent="0.4">
      <c r="A127" s="145" t="s">
        <v>1252</v>
      </c>
      <c r="B127" s="130" t="s">
        <v>367</v>
      </c>
      <c r="C127" s="110">
        <v>2007</v>
      </c>
      <c r="D127" s="113" t="s">
        <v>330</v>
      </c>
      <c r="E127" s="111" t="s">
        <v>350</v>
      </c>
      <c r="F127" s="30" t="s">
        <v>332</v>
      </c>
      <c r="G127" s="131">
        <v>50</v>
      </c>
      <c r="H127" s="131">
        <v>51</v>
      </c>
      <c r="I127" s="34">
        <f t="shared" si="7"/>
        <v>101</v>
      </c>
    </row>
    <row r="128" spans="1:9" x14ac:dyDescent="0.4">
      <c r="A128" s="145" t="s">
        <v>1253</v>
      </c>
      <c r="B128" s="130" t="s">
        <v>368</v>
      </c>
      <c r="C128" s="110">
        <v>2008</v>
      </c>
      <c r="D128" s="113" t="s">
        <v>330</v>
      </c>
      <c r="E128" s="111" t="s">
        <v>350</v>
      </c>
      <c r="F128" s="30" t="s">
        <v>332</v>
      </c>
      <c r="G128" s="131">
        <v>48</v>
      </c>
      <c r="H128" s="131">
        <v>53</v>
      </c>
      <c r="I128" s="34">
        <f t="shared" si="7"/>
        <v>101</v>
      </c>
    </row>
    <row r="129" spans="1:9" x14ac:dyDescent="0.35">
      <c r="A129" s="145" t="s">
        <v>1254</v>
      </c>
      <c r="B129" s="87" t="s">
        <v>682</v>
      </c>
      <c r="C129" s="35">
        <v>2006</v>
      </c>
      <c r="D129" s="113" t="s">
        <v>678</v>
      </c>
      <c r="E129" s="87" t="s">
        <v>679</v>
      </c>
      <c r="F129" s="88" t="s">
        <v>666</v>
      </c>
      <c r="G129" s="35">
        <v>53</v>
      </c>
      <c r="H129" s="35">
        <v>47</v>
      </c>
      <c r="I129" s="34">
        <f t="shared" si="7"/>
        <v>100</v>
      </c>
    </row>
    <row r="130" spans="1:9" x14ac:dyDescent="0.4">
      <c r="A130" s="145" t="s">
        <v>1255</v>
      </c>
      <c r="B130" s="30" t="s">
        <v>147</v>
      </c>
      <c r="C130" s="26">
        <v>2008</v>
      </c>
      <c r="D130" s="113" t="s">
        <v>7</v>
      </c>
      <c r="E130" s="30" t="s">
        <v>112</v>
      </c>
      <c r="F130" s="111" t="s">
        <v>6</v>
      </c>
      <c r="G130" s="35">
        <v>44</v>
      </c>
      <c r="H130" s="35">
        <v>54</v>
      </c>
      <c r="I130" s="34">
        <f t="shared" si="7"/>
        <v>98</v>
      </c>
    </row>
    <row r="131" spans="1:9" x14ac:dyDescent="0.35">
      <c r="A131" s="145" t="s">
        <v>1256</v>
      </c>
      <c r="B131" s="113" t="s">
        <v>483</v>
      </c>
      <c r="C131" s="35">
        <v>2008</v>
      </c>
      <c r="D131" s="113" t="s">
        <v>456</v>
      </c>
      <c r="E131" s="90" t="s">
        <v>482</v>
      </c>
      <c r="F131" s="90" t="s">
        <v>471</v>
      </c>
      <c r="G131" s="35">
        <v>44</v>
      </c>
      <c r="H131" s="35">
        <v>54</v>
      </c>
      <c r="I131" s="34">
        <f t="shared" si="7"/>
        <v>98</v>
      </c>
    </row>
    <row r="132" spans="1:9" x14ac:dyDescent="0.4">
      <c r="A132" s="145" t="s">
        <v>1257</v>
      </c>
      <c r="B132" s="111" t="s">
        <v>621</v>
      </c>
      <c r="C132" s="112">
        <v>2010</v>
      </c>
      <c r="D132" s="96" t="s">
        <v>635</v>
      </c>
      <c r="E132" s="96" t="s">
        <v>602</v>
      </c>
      <c r="F132" s="30" t="s">
        <v>567</v>
      </c>
      <c r="G132" s="26">
        <v>46</v>
      </c>
      <c r="H132" s="26">
        <v>52</v>
      </c>
      <c r="I132" s="27">
        <f t="shared" si="7"/>
        <v>98</v>
      </c>
    </row>
    <row r="133" spans="1:9" x14ac:dyDescent="0.4">
      <c r="A133" s="145" t="s">
        <v>1258</v>
      </c>
      <c r="B133" s="111" t="s">
        <v>395</v>
      </c>
      <c r="C133" s="110">
        <v>2009</v>
      </c>
      <c r="D133" s="113" t="s">
        <v>390</v>
      </c>
      <c r="E133" s="90" t="s">
        <v>391</v>
      </c>
      <c r="F133" s="30" t="s">
        <v>346</v>
      </c>
      <c r="G133" s="35">
        <v>46</v>
      </c>
      <c r="H133" s="35">
        <v>50</v>
      </c>
      <c r="I133" s="34">
        <f t="shared" si="7"/>
        <v>96</v>
      </c>
    </row>
    <row r="134" spans="1:9" x14ac:dyDescent="0.35">
      <c r="A134" s="145" t="s">
        <v>1259</v>
      </c>
      <c r="B134" s="30" t="s">
        <v>889</v>
      </c>
      <c r="C134" s="35">
        <v>2009</v>
      </c>
      <c r="D134" s="113" t="s">
        <v>882</v>
      </c>
      <c r="E134" s="90" t="s">
        <v>890</v>
      </c>
      <c r="F134" s="90" t="s">
        <v>884</v>
      </c>
      <c r="G134" s="35">
        <v>46</v>
      </c>
      <c r="H134" s="35">
        <v>50</v>
      </c>
      <c r="I134" s="34">
        <f t="shared" si="7"/>
        <v>96</v>
      </c>
    </row>
    <row r="135" spans="1:9" x14ac:dyDescent="0.4">
      <c r="A135" s="145" t="s">
        <v>1260</v>
      </c>
      <c r="B135" s="130" t="s">
        <v>369</v>
      </c>
      <c r="C135" s="110">
        <v>2007</v>
      </c>
      <c r="D135" s="113" t="s">
        <v>330</v>
      </c>
      <c r="E135" s="111" t="s">
        <v>350</v>
      </c>
      <c r="F135" s="30" t="s">
        <v>332</v>
      </c>
      <c r="G135" s="131">
        <v>42</v>
      </c>
      <c r="H135" s="131">
        <v>53</v>
      </c>
      <c r="I135" s="34">
        <f t="shared" si="7"/>
        <v>95</v>
      </c>
    </row>
    <row r="136" spans="1:9" x14ac:dyDescent="0.35">
      <c r="A136" s="145" t="s">
        <v>1261</v>
      </c>
      <c r="B136" s="113" t="s">
        <v>891</v>
      </c>
      <c r="C136" s="35">
        <v>2009</v>
      </c>
      <c r="D136" s="113" t="s">
        <v>882</v>
      </c>
      <c r="E136" s="90" t="s">
        <v>890</v>
      </c>
      <c r="F136" s="90" t="s">
        <v>884</v>
      </c>
      <c r="G136" s="35">
        <v>48</v>
      </c>
      <c r="H136" s="35">
        <v>47</v>
      </c>
      <c r="I136" s="34">
        <f t="shared" si="7"/>
        <v>95</v>
      </c>
    </row>
    <row r="137" spans="1:9" x14ac:dyDescent="0.4">
      <c r="A137" s="145" t="s">
        <v>1262</v>
      </c>
      <c r="B137" s="130" t="s">
        <v>370</v>
      </c>
      <c r="C137" s="110">
        <v>2008</v>
      </c>
      <c r="D137" s="113" t="s">
        <v>330</v>
      </c>
      <c r="E137" s="111" t="s">
        <v>350</v>
      </c>
      <c r="F137" s="30" t="s">
        <v>332</v>
      </c>
      <c r="G137" s="131">
        <v>45</v>
      </c>
      <c r="H137" s="131">
        <v>49</v>
      </c>
      <c r="I137" s="34">
        <f t="shared" si="7"/>
        <v>94</v>
      </c>
    </row>
    <row r="138" spans="1:9" x14ac:dyDescent="0.4">
      <c r="A138" s="145" t="s">
        <v>1263</v>
      </c>
      <c r="B138" s="130" t="s">
        <v>371</v>
      </c>
      <c r="C138" s="110">
        <v>2007</v>
      </c>
      <c r="D138" s="113" t="s">
        <v>330</v>
      </c>
      <c r="E138" s="111" t="s">
        <v>350</v>
      </c>
      <c r="F138" s="30" t="s">
        <v>332</v>
      </c>
      <c r="G138" s="131">
        <v>46</v>
      </c>
      <c r="H138" s="131">
        <v>47</v>
      </c>
      <c r="I138" s="34">
        <f t="shared" si="7"/>
        <v>93</v>
      </c>
    </row>
    <row r="139" spans="1:9" x14ac:dyDescent="0.35">
      <c r="A139" s="145" t="s">
        <v>1264</v>
      </c>
      <c r="B139" s="113" t="s">
        <v>892</v>
      </c>
      <c r="C139" s="35">
        <v>2008</v>
      </c>
      <c r="D139" s="113" t="s">
        <v>882</v>
      </c>
      <c r="E139" s="90" t="s">
        <v>886</v>
      </c>
      <c r="F139" s="90" t="s">
        <v>884</v>
      </c>
      <c r="G139" s="35">
        <v>44</v>
      </c>
      <c r="H139" s="35">
        <v>49</v>
      </c>
      <c r="I139" s="34">
        <f t="shared" si="7"/>
        <v>93</v>
      </c>
    </row>
    <row r="140" spans="1:9" x14ac:dyDescent="0.4">
      <c r="A140" s="145" t="s">
        <v>1265</v>
      </c>
      <c r="B140" s="130" t="s">
        <v>372</v>
      </c>
      <c r="C140" s="110">
        <v>2007</v>
      </c>
      <c r="D140" s="113" t="s">
        <v>330</v>
      </c>
      <c r="E140" s="111" t="s">
        <v>350</v>
      </c>
      <c r="F140" s="30" t="s">
        <v>332</v>
      </c>
      <c r="G140" s="131">
        <v>45</v>
      </c>
      <c r="H140" s="131">
        <v>47</v>
      </c>
      <c r="I140" s="34">
        <f t="shared" si="7"/>
        <v>92</v>
      </c>
    </row>
    <row r="141" spans="1:9" x14ac:dyDescent="0.4">
      <c r="A141" s="145" t="s">
        <v>1266</v>
      </c>
      <c r="B141" s="111" t="s">
        <v>396</v>
      </c>
      <c r="C141" s="110">
        <v>2008</v>
      </c>
      <c r="D141" s="113" t="s">
        <v>390</v>
      </c>
      <c r="E141" s="90" t="s">
        <v>391</v>
      </c>
      <c r="F141" s="30" t="s">
        <v>346</v>
      </c>
      <c r="G141" s="35">
        <v>58</v>
      </c>
      <c r="H141" s="35">
        <v>34</v>
      </c>
      <c r="I141" s="34">
        <f t="shared" si="7"/>
        <v>92</v>
      </c>
    </row>
    <row r="142" spans="1:9" x14ac:dyDescent="0.4">
      <c r="A142" s="145" t="s">
        <v>1267</v>
      </c>
      <c r="B142" s="113" t="s">
        <v>149</v>
      </c>
      <c r="C142" s="35">
        <v>2006</v>
      </c>
      <c r="D142" s="113" t="s">
        <v>7</v>
      </c>
      <c r="E142" s="30" t="s">
        <v>112</v>
      </c>
      <c r="F142" s="111" t="s">
        <v>6</v>
      </c>
      <c r="G142" s="35">
        <v>43</v>
      </c>
      <c r="H142" s="35">
        <v>48</v>
      </c>
      <c r="I142" s="34">
        <f t="shared" si="7"/>
        <v>91</v>
      </c>
    </row>
    <row r="143" spans="1:9" x14ac:dyDescent="0.4">
      <c r="A143" s="145" t="s">
        <v>1268</v>
      </c>
      <c r="B143" s="111" t="s">
        <v>622</v>
      </c>
      <c r="C143" s="112">
        <v>2008</v>
      </c>
      <c r="D143" s="96" t="s">
        <v>635</v>
      </c>
      <c r="E143" s="96" t="s">
        <v>602</v>
      </c>
      <c r="F143" s="30" t="s">
        <v>567</v>
      </c>
      <c r="G143" s="26">
        <v>54</v>
      </c>
      <c r="H143" s="26">
        <v>37</v>
      </c>
      <c r="I143" s="27">
        <f t="shared" si="7"/>
        <v>91</v>
      </c>
    </row>
    <row r="144" spans="1:9" x14ac:dyDescent="0.4">
      <c r="A144" s="145" t="s">
        <v>1269</v>
      </c>
      <c r="B144" s="96" t="s">
        <v>623</v>
      </c>
      <c r="C144" s="112">
        <v>2009</v>
      </c>
      <c r="D144" s="96" t="s">
        <v>604</v>
      </c>
      <c r="E144" s="96" t="s">
        <v>615</v>
      </c>
      <c r="F144" s="30" t="s">
        <v>567</v>
      </c>
      <c r="G144" s="26">
        <v>53</v>
      </c>
      <c r="H144" s="26">
        <v>38</v>
      </c>
      <c r="I144" s="27">
        <f t="shared" si="7"/>
        <v>91</v>
      </c>
    </row>
    <row r="145" spans="1:9" x14ac:dyDescent="0.4">
      <c r="A145" s="145" t="s">
        <v>1270</v>
      </c>
      <c r="B145" s="130" t="s">
        <v>373</v>
      </c>
      <c r="C145" s="110">
        <v>2007</v>
      </c>
      <c r="D145" s="113" t="s">
        <v>330</v>
      </c>
      <c r="E145" s="111" t="s">
        <v>350</v>
      </c>
      <c r="F145" s="30" t="s">
        <v>332</v>
      </c>
      <c r="G145" s="131">
        <v>52</v>
      </c>
      <c r="H145" s="131">
        <v>38</v>
      </c>
      <c r="I145" s="34">
        <f t="shared" si="7"/>
        <v>90</v>
      </c>
    </row>
    <row r="146" spans="1:9" x14ac:dyDescent="0.4">
      <c r="A146" s="145" t="s">
        <v>1271</v>
      </c>
      <c r="B146" s="30" t="s">
        <v>815</v>
      </c>
      <c r="C146" s="26">
        <v>2006</v>
      </c>
      <c r="D146" s="113" t="s">
        <v>772</v>
      </c>
      <c r="E146" s="111" t="s">
        <v>812</v>
      </c>
      <c r="F146" s="111" t="s">
        <v>770</v>
      </c>
      <c r="G146" s="35">
        <v>42</v>
      </c>
      <c r="H146" s="35">
        <v>48</v>
      </c>
      <c r="I146" s="34">
        <f t="shared" si="7"/>
        <v>90</v>
      </c>
    </row>
    <row r="147" spans="1:9" x14ac:dyDescent="0.4">
      <c r="A147" s="145" t="s">
        <v>1272</v>
      </c>
      <c r="B147" s="130" t="s">
        <v>374</v>
      </c>
      <c r="C147" s="110">
        <v>2007</v>
      </c>
      <c r="D147" s="113" t="s">
        <v>330</v>
      </c>
      <c r="E147" s="111" t="s">
        <v>350</v>
      </c>
      <c r="F147" s="30" t="s">
        <v>332</v>
      </c>
      <c r="G147" s="131">
        <v>37</v>
      </c>
      <c r="H147" s="131">
        <v>52</v>
      </c>
      <c r="I147" s="34">
        <f t="shared" si="7"/>
        <v>89</v>
      </c>
    </row>
    <row r="148" spans="1:9" x14ac:dyDescent="0.4">
      <c r="A148" s="145" t="s">
        <v>1273</v>
      </c>
      <c r="B148" s="130" t="s">
        <v>375</v>
      </c>
      <c r="C148" s="110">
        <v>2007</v>
      </c>
      <c r="D148" s="113" t="s">
        <v>330</v>
      </c>
      <c r="E148" s="111" t="s">
        <v>350</v>
      </c>
      <c r="F148" s="30" t="s">
        <v>332</v>
      </c>
      <c r="G148" s="131">
        <v>43</v>
      </c>
      <c r="H148" s="131">
        <v>45</v>
      </c>
      <c r="I148" s="34">
        <f t="shared" si="7"/>
        <v>88</v>
      </c>
    </row>
    <row r="149" spans="1:9" x14ac:dyDescent="0.4">
      <c r="A149" s="145" t="s">
        <v>1274</v>
      </c>
      <c r="B149" s="130" t="s">
        <v>376</v>
      </c>
      <c r="C149" s="110">
        <v>2007</v>
      </c>
      <c r="D149" s="113" t="s">
        <v>330</v>
      </c>
      <c r="E149" s="111" t="s">
        <v>350</v>
      </c>
      <c r="F149" s="30" t="s">
        <v>332</v>
      </c>
      <c r="G149" s="131">
        <v>39</v>
      </c>
      <c r="H149" s="131">
        <v>49</v>
      </c>
      <c r="I149" s="34">
        <f t="shared" si="7"/>
        <v>88</v>
      </c>
    </row>
    <row r="150" spans="1:9" x14ac:dyDescent="0.4">
      <c r="A150" s="145" t="s">
        <v>1275</v>
      </c>
      <c r="B150" s="96" t="s">
        <v>624</v>
      </c>
      <c r="C150" s="112">
        <v>2006</v>
      </c>
      <c r="D150" s="96" t="s">
        <v>635</v>
      </c>
      <c r="E150" s="96" t="s">
        <v>617</v>
      </c>
      <c r="F150" s="30" t="s">
        <v>567</v>
      </c>
      <c r="G150" s="26">
        <v>37</v>
      </c>
      <c r="H150" s="26">
        <v>50</v>
      </c>
      <c r="I150" s="27">
        <f t="shared" si="7"/>
        <v>87</v>
      </c>
    </row>
    <row r="151" spans="1:9" x14ac:dyDescent="0.4">
      <c r="A151" s="145" t="s">
        <v>1276</v>
      </c>
      <c r="B151" s="111" t="s">
        <v>397</v>
      </c>
      <c r="C151" s="110">
        <v>2005</v>
      </c>
      <c r="D151" s="113" t="s">
        <v>390</v>
      </c>
      <c r="E151" s="90" t="s">
        <v>391</v>
      </c>
      <c r="F151" s="30" t="s">
        <v>346</v>
      </c>
      <c r="G151" s="26">
        <v>40</v>
      </c>
      <c r="H151" s="26">
        <v>47</v>
      </c>
      <c r="I151" s="34">
        <f t="shared" si="7"/>
        <v>87</v>
      </c>
    </row>
    <row r="152" spans="1:9" x14ac:dyDescent="0.35">
      <c r="A152" s="145" t="s">
        <v>1277</v>
      </c>
      <c r="B152" s="30" t="s">
        <v>893</v>
      </c>
      <c r="C152" s="26">
        <v>2006</v>
      </c>
      <c r="D152" s="113" t="s">
        <v>882</v>
      </c>
      <c r="E152" s="90" t="s">
        <v>890</v>
      </c>
      <c r="F152" s="90" t="s">
        <v>884</v>
      </c>
      <c r="G152" s="35">
        <v>45</v>
      </c>
      <c r="H152" s="35">
        <v>42</v>
      </c>
      <c r="I152" s="34">
        <f t="shared" si="7"/>
        <v>87</v>
      </c>
    </row>
    <row r="153" spans="1:9" x14ac:dyDescent="0.4">
      <c r="A153" s="145" t="s">
        <v>1278</v>
      </c>
      <c r="B153" s="130" t="s">
        <v>377</v>
      </c>
      <c r="C153" s="110">
        <v>2007</v>
      </c>
      <c r="D153" s="113" t="s">
        <v>330</v>
      </c>
      <c r="E153" s="111" t="s">
        <v>350</v>
      </c>
      <c r="F153" s="30" t="s">
        <v>332</v>
      </c>
      <c r="G153" s="131">
        <v>34</v>
      </c>
      <c r="H153" s="131">
        <v>50</v>
      </c>
      <c r="I153" s="34">
        <f t="shared" si="7"/>
        <v>84</v>
      </c>
    </row>
    <row r="154" spans="1:9" x14ac:dyDescent="0.4">
      <c r="A154" s="145" t="s">
        <v>1279</v>
      </c>
      <c r="B154" s="96" t="s">
        <v>625</v>
      </c>
      <c r="C154" s="112">
        <v>2007</v>
      </c>
      <c r="D154" s="96" t="s">
        <v>635</v>
      </c>
      <c r="E154" s="96" t="s">
        <v>617</v>
      </c>
      <c r="F154" s="30" t="s">
        <v>567</v>
      </c>
      <c r="G154" s="26">
        <v>40</v>
      </c>
      <c r="H154" s="26">
        <v>44</v>
      </c>
      <c r="I154" s="27">
        <f t="shared" si="7"/>
        <v>84</v>
      </c>
    </row>
    <row r="155" spans="1:9" x14ac:dyDescent="0.35">
      <c r="A155" s="145" t="s">
        <v>1280</v>
      </c>
      <c r="B155" s="113" t="s">
        <v>894</v>
      </c>
      <c r="C155" s="35">
        <v>2008</v>
      </c>
      <c r="D155" s="113" t="s">
        <v>882</v>
      </c>
      <c r="E155" s="90" t="s">
        <v>890</v>
      </c>
      <c r="F155" s="90" t="s">
        <v>884</v>
      </c>
      <c r="G155" s="35">
        <v>43</v>
      </c>
      <c r="H155" s="35">
        <v>40</v>
      </c>
      <c r="I155" s="34">
        <f t="shared" si="7"/>
        <v>83</v>
      </c>
    </row>
    <row r="156" spans="1:9" x14ac:dyDescent="0.4">
      <c r="A156" s="145" t="s">
        <v>1281</v>
      </c>
      <c r="B156" s="130" t="s">
        <v>378</v>
      </c>
      <c r="C156" s="110">
        <v>2005</v>
      </c>
      <c r="D156" s="113" t="s">
        <v>330</v>
      </c>
      <c r="E156" s="111" t="s">
        <v>350</v>
      </c>
      <c r="F156" s="30" t="s">
        <v>332</v>
      </c>
      <c r="G156" s="131">
        <v>38</v>
      </c>
      <c r="H156" s="131">
        <v>44</v>
      </c>
      <c r="I156" s="34">
        <f t="shared" si="7"/>
        <v>82</v>
      </c>
    </row>
    <row r="157" spans="1:9" x14ac:dyDescent="0.4">
      <c r="A157" s="145" t="s">
        <v>1282</v>
      </c>
      <c r="B157" s="130" t="s">
        <v>379</v>
      </c>
      <c r="C157" s="110">
        <v>2007</v>
      </c>
      <c r="D157" s="113" t="s">
        <v>330</v>
      </c>
      <c r="E157" s="111" t="s">
        <v>350</v>
      </c>
      <c r="F157" s="30" t="s">
        <v>332</v>
      </c>
      <c r="G157" s="131">
        <v>44</v>
      </c>
      <c r="H157" s="131">
        <v>38</v>
      </c>
      <c r="I157" s="34">
        <f t="shared" si="7"/>
        <v>82</v>
      </c>
    </row>
    <row r="158" spans="1:9" x14ac:dyDescent="0.4">
      <c r="A158" s="145" t="s">
        <v>1283</v>
      </c>
      <c r="B158" s="130" t="s">
        <v>380</v>
      </c>
      <c r="C158" s="110">
        <v>2007</v>
      </c>
      <c r="D158" s="113" t="s">
        <v>330</v>
      </c>
      <c r="E158" s="111" t="s">
        <v>350</v>
      </c>
      <c r="F158" s="30" t="s">
        <v>332</v>
      </c>
      <c r="G158" s="131">
        <v>44</v>
      </c>
      <c r="H158" s="131">
        <v>36</v>
      </c>
      <c r="I158" s="34">
        <f t="shared" si="7"/>
        <v>80</v>
      </c>
    </row>
    <row r="159" spans="1:9" x14ac:dyDescent="0.35">
      <c r="A159" s="145" t="s">
        <v>1284</v>
      </c>
      <c r="B159" s="113" t="s">
        <v>196</v>
      </c>
      <c r="C159" s="35">
        <v>2009</v>
      </c>
      <c r="D159" s="113" t="s">
        <v>1129</v>
      </c>
      <c r="E159" s="90" t="s">
        <v>197</v>
      </c>
      <c r="F159" s="90" t="s">
        <v>180</v>
      </c>
      <c r="G159" s="35">
        <v>40</v>
      </c>
      <c r="H159" s="35">
        <v>40</v>
      </c>
      <c r="I159" s="34">
        <f t="shared" si="7"/>
        <v>80</v>
      </c>
    </row>
    <row r="160" spans="1:9" x14ac:dyDescent="0.4">
      <c r="A160" s="145" t="s">
        <v>1285</v>
      </c>
      <c r="B160" s="111" t="s">
        <v>1101</v>
      </c>
      <c r="C160" s="112">
        <v>2008</v>
      </c>
      <c r="D160" s="96" t="s">
        <v>1079</v>
      </c>
      <c r="E160" s="111" t="s">
        <v>1102</v>
      </c>
      <c r="F160" s="111" t="s">
        <v>1077</v>
      </c>
      <c r="G160" s="112"/>
      <c r="H160" s="112"/>
      <c r="I160" s="147">
        <v>80</v>
      </c>
    </row>
    <row r="161" spans="1:9" x14ac:dyDescent="0.4">
      <c r="A161" s="145" t="s">
        <v>1286</v>
      </c>
      <c r="B161" s="130" t="s">
        <v>381</v>
      </c>
      <c r="C161" s="132">
        <v>2005</v>
      </c>
      <c r="D161" s="113" t="s">
        <v>330</v>
      </c>
      <c r="E161" s="111" t="s">
        <v>350</v>
      </c>
      <c r="F161" s="30" t="s">
        <v>332</v>
      </c>
      <c r="G161" s="131">
        <v>35</v>
      </c>
      <c r="H161" s="131">
        <v>43</v>
      </c>
      <c r="I161" s="34">
        <f t="shared" ref="I161:I176" si="8">SUM(G161:H161)</f>
        <v>78</v>
      </c>
    </row>
    <row r="162" spans="1:9" x14ac:dyDescent="0.4">
      <c r="A162" s="145" t="s">
        <v>1287</v>
      </c>
      <c r="B162" s="130" t="s">
        <v>382</v>
      </c>
      <c r="C162" s="110">
        <v>2007</v>
      </c>
      <c r="D162" s="113" t="s">
        <v>330</v>
      </c>
      <c r="E162" s="111" t="s">
        <v>350</v>
      </c>
      <c r="F162" s="30" t="s">
        <v>332</v>
      </c>
      <c r="G162" s="131">
        <v>32</v>
      </c>
      <c r="H162" s="131">
        <v>46</v>
      </c>
      <c r="I162" s="34">
        <f t="shared" si="8"/>
        <v>78</v>
      </c>
    </row>
    <row r="163" spans="1:9" x14ac:dyDescent="0.4">
      <c r="A163" s="145" t="s">
        <v>1288</v>
      </c>
      <c r="B163" s="111" t="s">
        <v>398</v>
      </c>
      <c r="C163" s="110">
        <v>2008</v>
      </c>
      <c r="D163" s="113" t="s">
        <v>390</v>
      </c>
      <c r="E163" s="90" t="s">
        <v>391</v>
      </c>
      <c r="F163" s="30" t="s">
        <v>346</v>
      </c>
      <c r="G163" s="26">
        <v>28</v>
      </c>
      <c r="H163" s="26">
        <v>50</v>
      </c>
      <c r="I163" s="34">
        <f t="shared" si="8"/>
        <v>78</v>
      </c>
    </row>
    <row r="164" spans="1:9" x14ac:dyDescent="0.4">
      <c r="A164" s="145" t="s">
        <v>1289</v>
      </c>
      <c r="B164" s="96" t="s">
        <v>626</v>
      </c>
      <c r="C164" s="112">
        <v>2009</v>
      </c>
      <c r="D164" s="96" t="s">
        <v>635</v>
      </c>
      <c r="E164" s="96" t="s">
        <v>617</v>
      </c>
      <c r="F164" s="30" t="s">
        <v>567</v>
      </c>
      <c r="G164" s="26">
        <v>42</v>
      </c>
      <c r="H164" s="26">
        <v>34</v>
      </c>
      <c r="I164" s="27">
        <f t="shared" si="8"/>
        <v>76</v>
      </c>
    </row>
    <row r="165" spans="1:9" x14ac:dyDescent="0.35">
      <c r="A165" s="145" t="s">
        <v>1290</v>
      </c>
      <c r="B165" s="113" t="s">
        <v>895</v>
      </c>
      <c r="C165" s="26">
        <v>2008</v>
      </c>
      <c r="D165" s="113" t="s">
        <v>882</v>
      </c>
      <c r="E165" s="90" t="s">
        <v>890</v>
      </c>
      <c r="F165" s="90" t="s">
        <v>884</v>
      </c>
      <c r="G165" s="35">
        <v>35</v>
      </c>
      <c r="H165" s="35">
        <v>41</v>
      </c>
      <c r="I165" s="34">
        <f t="shared" si="8"/>
        <v>76</v>
      </c>
    </row>
    <row r="166" spans="1:9" x14ac:dyDescent="0.4">
      <c r="A166" s="145" t="s">
        <v>1291</v>
      </c>
      <c r="B166" s="130" t="s">
        <v>383</v>
      </c>
      <c r="C166" s="110">
        <v>2007</v>
      </c>
      <c r="D166" s="113" t="s">
        <v>330</v>
      </c>
      <c r="E166" s="111" t="s">
        <v>350</v>
      </c>
      <c r="F166" s="30" t="s">
        <v>332</v>
      </c>
      <c r="G166" s="131">
        <v>35</v>
      </c>
      <c r="H166" s="131">
        <v>40</v>
      </c>
      <c r="I166" s="34">
        <f t="shared" si="8"/>
        <v>75</v>
      </c>
    </row>
    <row r="167" spans="1:9" x14ac:dyDescent="0.4">
      <c r="A167" s="145" t="s">
        <v>1292</v>
      </c>
      <c r="B167" s="30" t="s">
        <v>198</v>
      </c>
      <c r="C167" s="26">
        <v>2008</v>
      </c>
      <c r="D167" s="113" t="s">
        <v>1129</v>
      </c>
      <c r="E167" s="30" t="s">
        <v>199</v>
      </c>
      <c r="F167" s="111" t="s">
        <v>180</v>
      </c>
      <c r="G167" s="35">
        <v>35</v>
      </c>
      <c r="H167" s="35">
        <v>37</v>
      </c>
      <c r="I167" s="34">
        <f t="shared" si="8"/>
        <v>72</v>
      </c>
    </row>
    <row r="168" spans="1:9" x14ac:dyDescent="0.4">
      <c r="A168" s="145" t="s">
        <v>1293</v>
      </c>
      <c r="B168" s="96" t="s">
        <v>627</v>
      </c>
      <c r="C168" s="112">
        <v>2010</v>
      </c>
      <c r="D168" s="96" t="s">
        <v>635</v>
      </c>
      <c r="E168" s="96" t="s">
        <v>602</v>
      </c>
      <c r="F168" s="30" t="s">
        <v>567</v>
      </c>
      <c r="G168" s="26">
        <v>36</v>
      </c>
      <c r="H168" s="26">
        <v>35</v>
      </c>
      <c r="I168" s="27">
        <f t="shared" si="8"/>
        <v>71</v>
      </c>
    </row>
    <row r="169" spans="1:9" x14ac:dyDescent="0.4">
      <c r="A169" s="145" t="s">
        <v>1294</v>
      </c>
      <c r="B169" s="96" t="s">
        <v>628</v>
      </c>
      <c r="C169" s="112">
        <v>2007</v>
      </c>
      <c r="D169" s="96" t="s">
        <v>635</v>
      </c>
      <c r="E169" s="96" t="s">
        <v>602</v>
      </c>
      <c r="F169" s="30" t="s">
        <v>567</v>
      </c>
      <c r="G169" s="26">
        <v>23</v>
      </c>
      <c r="H169" s="26">
        <v>45</v>
      </c>
      <c r="I169" s="27">
        <f t="shared" si="8"/>
        <v>68</v>
      </c>
    </row>
    <row r="170" spans="1:9" x14ac:dyDescent="0.4">
      <c r="A170" s="145" t="s">
        <v>1295</v>
      </c>
      <c r="B170" s="96" t="s">
        <v>629</v>
      </c>
      <c r="C170" s="112">
        <v>2007</v>
      </c>
      <c r="D170" s="96" t="s">
        <v>635</v>
      </c>
      <c r="E170" s="96" t="s">
        <v>617</v>
      </c>
      <c r="F170" s="30" t="s">
        <v>567</v>
      </c>
      <c r="G170" s="26">
        <v>32</v>
      </c>
      <c r="H170" s="26">
        <v>31</v>
      </c>
      <c r="I170" s="27">
        <f t="shared" si="8"/>
        <v>63</v>
      </c>
    </row>
    <row r="171" spans="1:9" x14ac:dyDescent="0.4">
      <c r="A171" s="145" t="s">
        <v>1296</v>
      </c>
      <c r="B171" s="130" t="s">
        <v>384</v>
      </c>
      <c r="C171" s="110">
        <v>2007</v>
      </c>
      <c r="D171" s="113" t="s">
        <v>330</v>
      </c>
      <c r="E171" s="111" t="s">
        <v>350</v>
      </c>
      <c r="F171" s="30" t="s">
        <v>332</v>
      </c>
      <c r="G171" s="131">
        <v>34</v>
      </c>
      <c r="H171" s="131">
        <v>27</v>
      </c>
      <c r="I171" s="34">
        <f t="shared" si="8"/>
        <v>61</v>
      </c>
    </row>
    <row r="172" spans="1:9" x14ac:dyDescent="0.4">
      <c r="A172" s="145" t="s">
        <v>1297</v>
      </c>
      <c r="B172" s="113" t="s">
        <v>538</v>
      </c>
      <c r="C172" s="35">
        <v>2009</v>
      </c>
      <c r="D172" s="113" t="s">
        <v>503</v>
      </c>
      <c r="E172" s="90" t="s">
        <v>534</v>
      </c>
      <c r="F172" s="111" t="s">
        <v>505</v>
      </c>
      <c r="G172" s="35">
        <v>37</v>
      </c>
      <c r="H172" s="35">
        <v>24</v>
      </c>
      <c r="I172" s="34">
        <f t="shared" si="8"/>
        <v>61</v>
      </c>
    </row>
    <row r="173" spans="1:9" x14ac:dyDescent="0.35">
      <c r="A173" s="145" t="s">
        <v>1298</v>
      </c>
      <c r="B173" s="113" t="s">
        <v>816</v>
      </c>
      <c r="C173" s="35">
        <v>2009</v>
      </c>
      <c r="D173" s="113" t="s">
        <v>775</v>
      </c>
      <c r="E173" s="90" t="s">
        <v>786</v>
      </c>
      <c r="F173" s="90" t="s">
        <v>770</v>
      </c>
      <c r="G173" s="35">
        <v>24</v>
      </c>
      <c r="H173" s="35">
        <v>37</v>
      </c>
      <c r="I173" s="34">
        <f t="shared" si="8"/>
        <v>61</v>
      </c>
    </row>
    <row r="174" spans="1:9" x14ac:dyDescent="0.4">
      <c r="A174" s="145" t="s">
        <v>1299</v>
      </c>
      <c r="B174" s="111" t="s">
        <v>630</v>
      </c>
      <c r="C174" s="112">
        <v>2009</v>
      </c>
      <c r="D174" s="96" t="s">
        <v>635</v>
      </c>
      <c r="E174" s="96" t="s">
        <v>602</v>
      </c>
      <c r="F174" s="30" t="s">
        <v>567</v>
      </c>
      <c r="G174" s="26">
        <v>13</v>
      </c>
      <c r="H174" s="26">
        <v>40</v>
      </c>
      <c r="I174" s="27">
        <f t="shared" si="8"/>
        <v>53</v>
      </c>
    </row>
    <row r="175" spans="1:9" x14ac:dyDescent="0.4">
      <c r="A175" s="145" t="s">
        <v>1300</v>
      </c>
      <c r="B175" s="113" t="s">
        <v>539</v>
      </c>
      <c r="C175" s="35">
        <v>2009</v>
      </c>
      <c r="D175" s="113" t="s">
        <v>503</v>
      </c>
      <c r="E175" s="90" t="s">
        <v>534</v>
      </c>
      <c r="F175" s="111" t="s">
        <v>505</v>
      </c>
      <c r="G175" s="35">
        <v>1</v>
      </c>
      <c r="H175" s="35">
        <v>4</v>
      </c>
      <c r="I175" s="34">
        <f t="shared" si="8"/>
        <v>5</v>
      </c>
    </row>
    <row r="176" spans="1:9" x14ac:dyDescent="0.4">
      <c r="A176" s="145" t="s">
        <v>1301</v>
      </c>
      <c r="B176" s="113" t="s">
        <v>540</v>
      </c>
      <c r="C176" s="35">
        <v>2008</v>
      </c>
      <c r="D176" s="113" t="s">
        <v>503</v>
      </c>
      <c r="E176" s="90" t="s">
        <v>534</v>
      </c>
      <c r="F176" s="111" t="s">
        <v>505</v>
      </c>
      <c r="G176" s="35">
        <v>3</v>
      </c>
      <c r="H176" s="35">
        <v>0</v>
      </c>
      <c r="I176" s="34">
        <f t="shared" si="8"/>
        <v>3</v>
      </c>
    </row>
    <row r="177" spans="2:9" x14ac:dyDescent="0.4">
      <c r="B177" s="130"/>
      <c r="C177" s="110"/>
      <c r="D177" s="113"/>
      <c r="E177" s="111"/>
      <c r="F177" s="30"/>
      <c r="G177" s="131"/>
      <c r="H177" s="131"/>
      <c r="I177" s="34"/>
    </row>
  </sheetData>
  <sortState xmlns:xlrd2="http://schemas.microsoft.com/office/spreadsheetml/2017/richdata2" ref="B56:I176">
    <sortCondition descending="1" ref="I56:I176"/>
  </sortState>
  <phoneticPr fontId="0" type="noConversion"/>
  <conditionalFormatting sqref="B3">
    <cfRule type="cellIs" dxfId="57" priority="3" operator="lessThanOrEqual">
      <formula>0</formula>
    </cfRule>
  </conditionalFormatting>
  <conditionalFormatting sqref="B5:B6">
    <cfRule type="cellIs" dxfId="56" priority="10" operator="lessThanOrEqual">
      <formula>0</formula>
    </cfRule>
  </conditionalFormatting>
  <conditionalFormatting sqref="B27:B29">
    <cfRule type="cellIs" dxfId="55" priority="1" operator="lessThanOrEqual">
      <formula>0</formula>
    </cfRule>
  </conditionalFormatting>
  <conditionalFormatting sqref="B32:B33">
    <cfRule type="cellIs" dxfId="54" priority="4" operator="lessThanOrEqual">
      <formula>0</formula>
    </cfRule>
  </conditionalFormatting>
  <conditionalFormatting sqref="G3:I39">
    <cfRule type="cellIs" dxfId="53" priority="9" operator="equal">
      <formula>66.5</formula>
    </cfRule>
  </conditionalFormatting>
  <conditionalFormatting sqref="I3:I5 G6:I39">
    <cfRule type="cellIs" dxfId="52" priority="6" operator="equal">
      <formula>0</formula>
    </cfRule>
    <cfRule type="cellIs" dxfId="51" priority="8" operator="equal">
      <formula>53.5</formula>
    </cfRule>
  </conditionalFormatting>
  <conditionalFormatting sqref="I46:I73">
    <cfRule type="cellIs" dxfId="50" priority="5" operator="equal">
      <formula>0</formula>
    </cfRule>
  </conditionalFormatting>
  <printOptions horizontalCentered="1"/>
  <pageMargins left="0.51181102362204722" right="0.43307086614173229" top="0.51181102362204722" bottom="0.43307086614173229" header="0.55118110236220474" footer="0.51181102362204722"/>
  <pageSetup paperSize="9" scale="69" orientation="landscape" r:id="rId1"/>
  <headerFooter alignWithMargins="0">
    <oddFooter>&amp;R&amp;P</oddFooter>
  </headerFooter>
  <rowBreaks count="1" manualBreakCount="1">
    <brk id="6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J64"/>
  <sheetViews>
    <sheetView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20" sqref="I20"/>
    </sheetView>
  </sheetViews>
  <sheetFormatPr defaultColWidth="9.1328125" defaultRowHeight="15" x14ac:dyDescent="0.35"/>
  <cols>
    <col min="1" max="1" width="6" style="4" customWidth="1"/>
    <col min="2" max="2" width="27" style="3" customWidth="1"/>
    <col min="3" max="3" width="6.1328125" style="4" customWidth="1"/>
    <col min="4" max="4" width="17.265625" style="98" bestFit="1" customWidth="1"/>
    <col min="5" max="5" width="100.265625" style="3" customWidth="1"/>
    <col min="6" max="6" width="16.1328125" style="3" customWidth="1"/>
    <col min="7" max="8" width="6.73046875" style="9" customWidth="1"/>
    <col min="9" max="9" width="6.86328125" style="15" bestFit="1" customWidth="1"/>
    <col min="10" max="16384" width="9.1328125" style="3"/>
  </cols>
  <sheetData>
    <row r="1" spans="1:10" ht="24.75" customHeight="1" x14ac:dyDescent="0.35">
      <c r="A1" s="1" t="s">
        <v>64</v>
      </c>
    </row>
    <row r="2" spans="1:10" s="2" customFormat="1" x14ac:dyDescent="0.4">
      <c r="A2" s="6" t="s">
        <v>5</v>
      </c>
      <c r="B2" s="7" t="s">
        <v>3</v>
      </c>
      <c r="C2" s="6" t="s">
        <v>0</v>
      </c>
      <c r="D2" s="99" t="s">
        <v>2</v>
      </c>
      <c r="E2" s="7" t="s">
        <v>1</v>
      </c>
      <c r="F2" s="7" t="s">
        <v>156</v>
      </c>
      <c r="G2" s="8">
        <v>1</v>
      </c>
      <c r="H2" s="8">
        <v>2</v>
      </c>
      <c r="I2" s="8" t="s">
        <v>4</v>
      </c>
      <c r="J2" s="31"/>
    </row>
    <row r="3" spans="1:10" x14ac:dyDescent="0.4">
      <c r="A3" s="145" t="s">
        <v>13</v>
      </c>
      <c r="B3" s="86" t="s">
        <v>99</v>
      </c>
      <c r="C3" s="81">
        <v>2013</v>
      </c>
      <c r="D3" s="86" t="s">
        <v>7</v>
      </c>
      <c r="E3" s="89" t="s">
        <v>90</v>
      </c>
      <c r="F3" s="107" t="s">
        <v>6</v>
      </c>
      <c r="G3" s="81">
        <v>83</v>
      </c>
      <c r="H3" s="81">
        <v>84</v>
      </c>
      <c r="I3" s="82">
        <f t="shared" ref="I3" si="0">SUM(G3:H3)</f>
        <v>167</v>
      </c>
      <c r="J3" s="31"/>
    </row>
    <row r="4" spans="1:10" x14ac:dyDescent="0.4">
      <c r="A4" s="145" t="s">
        <v>14</v>
      </c>
      <c r="B4" s="86" t="s">
        <v>128</v>
      </c>
      <c r="C4" s="81">
        <v>2011</v>
      </c>
      <c r="D4" s="86" t="s">
        <v>7</v>
      </c>
      <c r="E4" s="86" t="s">
        <v>127</v>
      </c>
      <c r="F4" s="107" t="s">
        <v>6</v>
      </c>
      <c r="G4" s="81">
        <v>80</v>
      </c>
      <c r="H4" s="81">
        <v>80</v>
      </c>
      <c r="I4" s="82">
        <f t="shared" ref="I4:I35" si="1">SUM(G4:H4)</f>
        <v>160</v>
      </c>
      <c r="J4" s="31"/>
    </row>
    <row r="5" spans="1:10" x14ac:dyDescent="0.4">
      <c r="A5" s="145" t="s">
        <v>15</v>
      </c>
      <c r="B5" s="86" t="s">
        <v>129</v>
      </c>
      <c r="C5" s="81">
        <v>2012</v>
      </c>
      <c r="D5" s="86" t="s">
        <v>7</v>
      </c>
      <c r="E5" s="89" t="s">
        <v>90</v>
      </c>
      <c r="F5" s="107" t="s">
        <v>6</v>
      </c>
      <c r="G5" s="81">
        <v>72</v>
      </c>
      <c r="H5" s="81">
        <v>80</v>
      </c>
      <c r="I5" s="82">
        <f t="shared" si="1"/>
        <v>152</v>
      </c>
    </row>
    <row r="6" spans="1:10" x14ac:dyDescent="0.4">
      <c r="A6" s="145" t="s">
        <v>75</v>
      </c>
      <c r="B6" s="148" t="s">
        <v>399</v>
      </c>
      <c r="C6" s="101">
        <v>2010</v>
      </c>
      <c r="D6" s="86" t="s">
        <v>330</v>
      </c>
      <c r="E6" s="86" t="s">
        <v>400</v>
      </c>
      <c r="F6" s="89" t="s">
        <v>332</v>
      </c>
      <c r="G6" s="81">
        <v>95</v>
      </c>
      <c r="H6" s="81">
        <v>96</v>
      </c>
      <c r="I6" s="82">
        <f t="shared" si="1"/>
        <v>191</v>
      </c>
    </row>
    <row r="7" spans="1:10" x14ac:dyDescent="0.4">
      <c r="A7" s="145" t="s">
        <v>76</v>
      </c>
      <c r="B7" s="129" t="s">
        <v>401</v>
      </c>
      <c r="C7" s="101">
        <v>2010</v>
      </c>
      <c r="D7" s="86" t="s">
        <v>330</v>
      </c>
      <c r="E7" s="89" t="s">
        <v>402</v>
      </c>
      <c r="F7" s="89" t="s">
        <v>332</v>
      </c>
      <c r="G7" s="81">
        <v>98</v>
      </c>
      <c r="H7" s="81">
        <v>92</v>
      </c>
      <c r="I7" s="82">
        <f t="shared" si="1"/>
        <v>190</v>
      </c>
    </row>
    <row r="8" spans="1:10" x14ac:dyDescent="0.4">
      <c r="A8" s="145" t="s">
        <v>1133</v>
      </c>
      <c r="B8" s="129" t="s">
        <v>403</v>
      </c>
      <c r="C8" s="101">
        <v>2012</v>
      </c>
      <c r="D8" s="86" t="s">
        <v>330</v>
      </c>
      <c r="E8" s="86" t="s">
        <v>404</v>
      </c>
      <c r="F8" s="89" t="s">
        <v>332</v>
      </c>
      <c r="G8" s="81">
        <v>88</v>
      </c>
      <c r="H8" s="81">
        <v>85</v>
      </c>
      <c r="I8" s="82">
        <f t="shared" si="1"/>
        <v>173</v>
      </c>
    </row>
    <row r="9" spans="1:10" x14ac:dyDescent="0.4">
      <c r="A9" s="145" t="s">
        <v>1134</v>
      </c>
      <c r="B9" s="100" t="s">
        <v>411</v>
      </c>
      <c r="C9" s="101">
        <v>2006</v>
      </c>
      <c r="D9" s="86" t="s">
        <v>330</v>
      </c>
      <c r="E9" s="107" t="s">
        <v>350</v>
      </c>
      <c r="F9" s="89" t="s">
        <v>332</v>
      </c>
      <c r="G9" s="127">
        <v>75</v>
      </c>
      <c r="H9" s="127">
        <v>81</v>
      </c>
      <c r="I9" s="82">
        <f t="shared" si="1"/>
        <v>156</v>
      </c>
    </row>
    <row r="10" spans="1:10" x14ac:dyDescent="0.4">
      <c r="A10" s="145" t="s">
        <v>1135</v>
      </c>
      <c r="B10" s="100" t="s">
        <v>412</v>
      </c>
      <c r="C10" s="101">
        <v>2006</v>
      </c>
      <c r="D10" s="86" t="s">
        <v>330</v>
      </c>
      <c r="E10" s="107" t="s">
        <v>350</v>
      </c>
      <c r="F10" s="89" t="s">
        <v>332</v>
      </c>
      <c r="G10" s="127">
        <v>80</v>
      </c>
      <c r="H10" s="127">
        <v>74</v>
      </c>
      <c r="I10" s="82">
        <f t="shared" si="1"/>
        <v>154</v>
      </c>
    </row>
    <row r="11" spans="1:10" x14ac:dyDescent="0.4">
      <c r="A11" s="145" t="s">
        <v>1136</v>
      </c>
      <c r="B11" s="100" t="s">
        <v>413</v>
      </c>
      <c r="C11" s="151">
        <v>2006</v>
      </c>
      <c r="D11" s="86" t="s">
        <v>330</v>
      </c>
      <c r="E11" s="107" t="s">
        <v>350</v>
      </c>
      <c r="F11" s="89" t="s">
        <v>332</v>
      </c>
      <c r="G11" s="127">
        <v>78</v>
      </c>
      <c r="H11" s="127">
        <v>76</v>
      </c>
      <c r="I11" s="82">
        <f t="shared" si="1"/>
        <v>154</v>
      </c>
    </row>
    <row r="12" spans="1:10" x14ac:dyDescent="0.35">
      <c r="A12" s="145" t="s">
        <v>1137</v>
      </c>
      <c r="B12" s="86" t="s">
        <v>484</v>
      </c>
      <c r="C12" s="81">
        <v>2011</v>
      </c>
      <c r="D12" s="86" t="s">
        <v>452</v>
      </c>
      <c r="E12" s="89" t="s">
        <v>468</v>
      </c>
      <c r="F12" s="89" t="s">
        <v>471</v>
      </c>
      <c r="G12" s="81">
        <v>95</v>
      </c>
      <c r="H12" s="81">
        <v>84</v>
      </c>
      <c r="I12" s="82">
        <f t="shared" si="1"/>
        <v>179</v>
      </c>
    </row>
    <row r="13" spans="1:10" x14ac:dyDescent="0.4">
      <c r="A13" s="145" t="s">
        <v>1138</v>
      </c>
      <c r="B13" s="107" t="s">
        <v>995</v>
      </c>
      <c r="C13" s="101">
        <v>2010</v>
      </c>
      <c r="D13" s="104" t="s">
        <v>948</v>
      </c>
      <c r="E13" s="100" t="s">
        <v>996</v>
      </c>
      <c r="F13" s="100" t="s">
        <v>1012</v>
      </c>
      <c r="G13" s="85">
        <v>96</v>
      </c>
      <c r="H13" s="85">
        <v>95</v>
      </c>
      <c r="I13" s="106">
        <f t="shared" si="1"/>
        <v>191</v>
      </c>
    </row>
    <row r="14" spans="1:10" x14ac:dyDescent="0.4">
      <c r="A14" s="145" t="s">
        <v>1139</v>
      </c>
      <c r="B14" s="107" t="s">
        <v>997</v>
      </c>
      <c r="C14" s="101">
        <v>2011</v>
      </c>
      <c r="D14" s="104" t="s">
        <v>948</v>
      </c>
      <c r="E14" s="100" t="s">
        <v>998</v>
      </c>
      <c r="F14" s="100" t="s">
        <v>1012</v>
      </c>
      <c r="G14" s="85">
        <v>96</v>
      </c>
      <c r="H14" s="85">
        <v>90</v>
      </c>
      <c r="I14" s="106">
        <f t="shared" si="1"/>
        <v>186</v>
      </c>
    </row>
    <row r="15" spans="1:10" x14ac:dyDescent="0.4">
      <c r="A15" s="145" t="s">
        <v>1140</v>
      </c>
      <c r="B15" s="107" t="s">
        <v>999</v>
      </c>
      <c r="C15" s="101">
        <v>2011</v>
      </c>
      <c r="D15" s="104" t="s">
        <v>948</v>
      </c>
      <c r="E15" s="100" t="s">
        <v>1000</v>
      </c>
      <c r="F15" s="100" t="s">
        <v>1012</v>
      </c>
      <c r="G15" s="85">
        <v>92</v>
      </c>
      <c r="H15" s="85">
        <v>91</v>
      </c>
      <c r="I15" s="106">
        <f t="shared" si="1"/>
        <v>183</v>
      </c>
    </row>
    <row r="16" spans="1:10" x14ac:dyDescent="0.4">
      <c r="A16" s="145" t="s">
        <v>1141</v>
      </c>
      <c r="B16" s="102" t="s">
        <v>1001</v>
      </c>
      <c r="C16" s="103">
        <v>2011</v>
      </c>
      <c r="D16" s="104" t="s">
        <v>948</v>
      </c>
      <c r="E16" s="108" t="s">
        <v>1002</v>
      </c>
      <c r="F16" s="100" t="s">
        <v>1013</v>
      </c>
      <c r="G16" s="85">
        <v>88</v>
      </c>
      <c r="H16" s="85">
        <v>94</v>
      </c>
      <c r="I16" s="106">
        <f t="shared" si="1"/>
        <v>182</v>
      </c>
    </row>
    <row r="17" spans="1:9" x14ac:dyDescent="0.4">
      <c r="A17" s="145" t="s">
        <v>1142</v>
      </c>
      <c r="B17" s="107" t="s">
        <v>1003</v>
      </c>
      <c r="C17" s="101">
        <v>2012</v>
      </c>
      <c r="D17" s="104" t="s">
        <v>948</v>
      </c>
      <c r="E17" s="100" t="s">
        <v>1004</v>
      </c>
      <c r="F17" s="100" t="s">
        <v>1013</v>
      </c>
      <c r="G17" s="85">
        <v>88</v>
      </c>
      <c r="H17" s="85">
        <v>85</v>
      </c>
      <c r="I17" s="106">
        <f t="shared" si="1"/>
        <v>173</v>
      </c>
    </row>
    <row r="18" spans="1:9" x14ac:dyDescent="0.4">
      <c r="A18" s="145" t="s">
        <v>1143</v>
      </c>
      <c r="B18" s="102" t="s">
        <v>1005</v>
      </c>
      <c r="C18" s="103">
        <v>2012</v>
      </c>
      <c r="D18" s="104" t="s">
        <v>948</v>
      </c>
      <c r="E18" s="108" t="s">
        <v>951</v>
      </c>
      <c r="F18" s="100" t="s">
        <v>1013</v>
      </c>
      <c r="G18" s="85">
        <v>83</v>
      </c>
      <c r="H18" s="85">
        <v>84</v>
      </c>
      <c r="I18" s="106">
        <f t="shared" si="1"/>
        <v>167</v>
      </c>
    </row>
    <row r="19" spans="1:9" x14ac:dyDescent="0.4">
      <c r="A19" s="145" t="s">
        <v>1144</v>
      </c>
      <c r="B19" s="95" t="s">
        <v>631</v>
      </c>
      <c r="C19" s="95">
        <v>2011</v>
      </c>
      <c r="D19" s="95" t="s">
        <v>632</v>
      </c>
      <c r="E19" s="95" t="s">
        <v>633</v>
      </c>
      <c r="F19" s="89" t="s">
        <v>567</v>
      </c>
      <c r="G19" s="81">
        <v>89</v>
      </c>
      <c r="H19" s="81">
        <v>88</v>
      </c>
      <c r="I19" s="82">
        <f t="shared" si="1"/>
        <v>177</v>
      </c>
    </row>
    <row r="20" spans="1:9" x14ac:dyDescent="0.4">
      <c r="A20" s="145" t="s">
        <v>1145</v>
      </c>
      <c r="B20" s="95" t="s">
        <v>634</v>
      </c>
      <c r="C20" s="95">
        <v>2010</v>
      </c>
      <c r="D20" s="95" t="s">
        <v>635</v>
      </c>
      <c r="E20" s="95" t="s">
        <v>636</v>
      </c>
      <c r="F20" s="89" t="s">
        <v>567</v>
      </c>
      <c r="G20" s="81">
        <v>84</v>
      </c>
      <c r="H20" s="81">
        <v>76</v>
      </c>
      <c r="I20" s="82">
        <f t="shared" si="1"/>
        <v>160</v>
      </c>
    </row>
    <row r="21" spans="1:9" ht="30" x14ac:dyDescent="0.35">
      <c r="A21" s="145" t="s">
        <v>1146</v>
      </c>
      <c r="B21" s="84" t="s">
        <v>663</v>
      </c>
      <c r="C21" s="81">
        <v>2010</v>
      </c>
      <c r="D21" s="86" t="s">
        <v>664</v>
      </c>
      <c r="E21" s="84" t="s">
        <v>665</v>
      </c>
      <c r="F21" s="86" t="s">
        <v>666</v>
      </c>
      <c r="G21" s="81">
        <v>47</v>
      </c>
      <c r="H21" s="81">
        <v>78</v>
      </c>
      <c r="I21" s="82">
        <f t="shared" si="1"/>
        <v>125</v>
      </c>
    </row>
    <row r="22" spans="1:9" x14ac:dyDescent="0.35">
      <c r="A22" s="145" t="s">
        <v>1147</v>
      </c>
      <c r="B22" s="84" t="s">
        <v>667</v>
      </c>
      <c r="C22" s="81">
        <v>2010</v>
      </c>
      <c r="D22" s="86" t="s">
        <v>668</v>
      </c>
      <c r="E22" s="84" t="s">
        <v>669</v>
      </c>
      <c r="F22" s="86" t="s">
        <v>666</v>
      </c>
      <c r="G22" s="81">
        <v>46</v>
      </c>
      <c r="H22" s="81">
        <v>72</v>
      </c>
      <c r="I22" s="82">
        <f t="shared" si="1"/>
        <v>118</v>
      </c>
    </row>
    <row r="23" spans="1:9" x14ac:dyDescent="0.35">
      <c r="A23" s="145" t="s">
        <v>1148</v>
      </c>
      <c r="B23" s="84" t="s">
        <v>673</v>
      </c>
      <c r="C23" s="81">
        <v>2011</v>
      </c>
      <c r="D23" s="86" t="s">
        <v>664</v>
      </c>
      <c r="E23" s="84" t="s">
        <v>665</v>
      </c>
      <c r="F23" s="86" t="s">
        <v>666</v>
      </c>
      <c r="G23" s="81">
        <v>47</v>
      </c>
      <c r="H23" s="81">
        <v>61</v>
      </c>
      <c r="I23" s="82">
        <f t="shared" si="1"/>
        <v>108</v>
      </c>
    </row>
    <row r="24" spans="1:9" x14ac:dyDescent="0.35">
      <c r="A24" s="145" t="s">
        <v>1149</v>
      </c>
      <c r="B24" s="86" t="s">
        <v>721</v>
      </c>
      <c r="C24" s="81">
        <v>2012</v>
      </c>
      <c r="D24" s="86" t="s">
        <v>702</v>
      </c>
      <c r="E24" s="89" t="s">
        <v>722</v>
      </c>
      <c r="F24" s="89" t="s">
        <v>723</v>
      </c>
      <c r="G24" s="81">
        <v>97</v>
      </c>
      <c r="H24" s="81">
        <v>92</v>
      </c>
      <c r="I24" s="82">
        <f t="shared" si="1"/>
        <v>189</v>
      </c>
    </row>
    <row r="25" spans="1:9" x14ac:dyDescent="0.35">
      <c r="A25" s="145" t="s">
        <v>1150</v>
      </c>
      <c r="B25" s="86" t="s">
        <v>701</v>
      </c>
      <c r="C25" s="81">
        <v>2011</v>
      </c>
      <c r="D25" s="86" t="s">
        <v>702</v>
      </c>
      <c r="E25" s="86" t="s">
        <v>703</v>
      </c>
      <c r="F25" s="89" t="s">
        <v>723</v>
      </c>
      <c r="G25" s="81">
        <v>89</v>
      </c>
      <c r="H25" s="81">
        <v>86</v>
      </c>
      <c r="I25" s="82">
        <f t="shared" si="1"/>
        <v>175</v>
      </c>
    </row>
    <row r="26" spans="1:9" x14ac:dyDescent="0.35">
      <c r="A26" s="145" t="s">
        <v>1151</v>
      </c>
      <c r="B26" s="86" t="s">
        <v>714</v>
      </c>
      <c r="C26" s="81">
        <v>2011</v>
      </c>
      <c r="D26" s="86" t="s">
        <v>702</v>
      </c>
      <c r="E26" s="89" t="s">
        <v>724</v>
      </c>
      <c r="F26" s="89" t="s">
        <v>723</v>
      </c>
      <c r="G26" s="81">
        <v>77</v>
      </c>
      <c r="H26" s="81">
        <v>85</v>
      </c>
      <c r="I26" s="82">
        <f t="shared" si="1"/>
        <v>162</v>
      </c>
    </row>
    <row r="27" spans="1:9" x14ac:dyDescent="0.4">
      <c r="A27" s="145" t="s">
        <v>1152</v>
      </c>
      <c r="B27" s="107" t="s">
        <v>817</v>
      </c>
      <c r="C27" s="85">
        <v>2010</v>
      </c>
      <c r="D27" s="95" t="s">
        <v>768</v>
      </c>
      <c r="E27" s="107" t="s">
        <v>784</v>
      </c>
      <c r="F27" s="85" t="s">
        <v>770</v>
      </c>
      <c r="G27" s="85">
        <v>95</v>
      </c>
      <c r="H27" s="85">
        <v>97</v>
      </c>
      <c r="I27" s="82">
        <f t="shared" si="1"/>
        <v>192</v>
      </c>
    </row>
    <row r="28" spans="1:9" x14ac:dyDescent="0.4">
      <c r="A28" s="145" t="s">
        <v>1153</v>
      </c>
      <c r="B28" s="107" t="s">
        <v>818</v>
      </c>
      <c r="C28" s="85">
        <v>2012</v>
      </c>
      <c r="D28" s="95" t="s">
        <v>768</v>
      </c>
      <c r="E28" s="107" t="s">
        <v>784</v>
      </c>
      <c r="F28" s="85" t="s">
        <v>770</v>
      </c>
      <c r="G28" s="85">
        <v>94</v>
      </c>
      <c r="H28" s="85">
        <v>95</v>
      </c>
      <c r="I28" s="82">
        <f t="shared" si="1"/>
        <v>189</v>
      </c>
    </row>
    <row r="29" spans="1:9" x14ac:dyDescent="0.4">
      <c r="A29" s="145" t="s">
        <v>1154</v>
      </c>
      <c r="B29" s="107" t="s">
        <v>819</v>
      </c>
      <c r="C29" s="85">
        <v>2010</v>
      </c>
      <c r="D29" s="95" t="s">
        <v>768</v>
      </c>
      <c r="E29" s="107" t="s">
        <v>778</v>
      </c>
      <c r="F29" s="85" t="s">
        <v>770</v>
      </c>
      <c r="G29" s="85">
        <v>92</v>
      </c>
      <c r="H29" s="85">
        <v>93</v>
      </c>
      <c r="I29" s="82">
        <f t="shared" si="1"/>
        <v>185</v>
      </c>
    </row>
    <row r="30" spans="1:9" x14ac:dyDescent="0.35">
      <c r="A30" s="145" t="s">
        <v>1155</v>
      </c>
      <c r="B30" s="86" t="s">
        <v>429</v>
      </c>
      <c r="C30" s="81">
        <v>2009</v>
      </c>
      <c r="D30" s="86" t="s">
        <v>344</v>
      </c>
      <c r="E30" s="86" t="s">
        <v>430</v>
      </c>
      <c r="F30" s="89" t="s">
        <v>346</v>
      </c>
      <c r="G30" s="81">
        <v>87</v>
      </c>
      <c r="H30" s="81">
        <v>92</v>
      </c>
      <c r="I30" s="82">
        <f t="shared" si="1"/>
        <v>179</v>
      </c>
    </row>
    <row r="31" spans="1:9" ht="15" customHeight="1" x14ac:dyDescent="0.35">
      <c r="A31" s="145" t="s">
        <v>1156</v>
      </c>
      <c r="B31" s="86" t="s">
        <v>431</v>
      </c>
      <c r="C31" s="81">
        <v>2006</v>
      </c>
      <c r="D31" s="86" t="s">
        <v>344</v>
      </c>
      <c r="E31" s="86" t="s">
        <v>430</v>
      </c>
      <c r="F31" s="89" t="s">
        <v>346</v>
      </c>
      <c r="G31" s="81">
        <v>85</v>
      </c>
      <c r="H31" s="81">
        <v>87</v>
      </c>
      <c r="I31" s="82">
        <f t="shared" si="1"/>
        <v>172</v>
      </c>
    </row>
    <row r="32" spans="1:9" ht="15" customHeight="1" x14ac:dyDescent="0.35">
      <c r="A32" s="145" t="s">
        <v>1157</v>
      </c>
      <c r="B32" s="86" t="s">
        <v>432</v>
      </c>
      <c r="C32" s="81">
        <v>2006</v>
      </c>
      <c r="D32" s="86" t="s">
        <v>344</v>
      </c>
      <c r="E32" s="86" t="s">
        <v>430</v>
      </c>
      <c r="F32" s="89" t="s">
        <v>346</v>
      </c>
      <c r="G32" s="81">
        <v>84</v>
      </c>
      <c r="H32" s="81">
        <v>85</v>
      </c>
      <c r="I32" s="82">
        <f t="shared" si="1"/>
        <v>169</v>
      </c>
    </row>
    <row r="33" spans="1:9" x14ac:dyDescent="0.4">
      <c r="A33" s="145" t="s">
        <v>1158</v>
      </c>
      <c r="B33" s="86" t="s">
        <v>905</v>
      </c>
      <c r="C33" s="81">
        <v>2010</v>
      </c>
      <c r="D33" s="95" t="s">
        <v>901</v>
      </c>
      <c r="E33" s="107" t="s">
        <v>902</v>
      </c>
      <c r="F33" s="89" t="s">
        <v>903</v>
      </c>
      <c r="G33" s="81">
        <v>88</v>
      </c>
      <c r="H33" s="81">
        <v>91</v>
      </c>
      <c r="I33" s="82">
        <f t="shared" si="1"/>
        <v>179</v>
      </c>
    </row>
    <row r="34" spans="1:9" x14ac:dyDescent="0.4">
      <c r="A34" s="145" t="s">
        <v>1159</v>
      </c>
      <c r="B34" s="86" t="s">
        <v>900</v>
      </c>
      <c r="C34" s="81">
        <v>2011</v>
      </c>
      <c r="D34" s="95" t="s">
        <v>901</v>
      </c>
      <c r="E34" s="107" t="s">
        <v>902</v>
      </c>
      <c r="F34" s="89" t="s">
        <v>903</v>
      </c>
      <c r="G34" s="81">
        <v>85</v>
      </c>
      <c r="H34" s="81">
        <v>91</v>
      </c>
      <c r="I34" s="82">
        <f t="shared" si="1"/>
        <v>176</v>
      </c>
    </row>
    <row r="35" spans="1:9" x14ac:dyDescent="0.4">
      <c r="A35" s="145" t="s">
        <v>1160</v>
      </c>
      <c r="B35" s="89" t="s">
        <v>904</v>
      </c>
      <c r="C35" s="81">
        <v>2011</v>
      </c>
      <c r="D35" s="95" t="s">
        <v>901</v>
      </c>
      <c r="E35" s="107" t="s">
        <v>902</v>
      </c>
      <c r="F35" s="89" t="s">
        <v>903</v>
      </c>
      <c r="G35" s="81">
        <v>83</v>
      </c>
      <c r="H35" s="81">
        <v>78</v>
      </c>
      <c r="I35" s="82">
        <f t="shared" si="1"/>
        <v>161</v>
      </c>
    </row>
    <row r="36" spans="1:9" x14ac:dyDescent="0.4">
      <c r="A36" s="145" t="s">
        <v>1161</v>
      </c>
      <c r="B36" s="111" t="s">
        <v>820</v>
      </c>
      <c r="C36" s="112">
        <v>2011</v>
      </c>
      <c r="D36" s="96" t="s">
        <v>768</v>
      </c>
      <c r="E36" s="111" t="s">
        <v>821</v>
      </c>
      <c r="F36" s="112" t="s">
        <v>770</v>
      </c>
      <c r="G36" s="112">
        <v>87</v>
      </c>
      <c r="H36" s="112">
        <v>92</v>
      </c>
      <c r="I36" s="27">
        <f t="shared" ref="I36:I64" si="2">SUM(G36:H36)</f>
        <v>179</v>
      </c>
    </row>
    <row r="37" spans="1:9" x14ac:dyDescent="0.4">
      <c r="A37" s="145" t="s">
        <v>1162</v>
      </c>
      <c r="B37" s="96" t="s">
        <v>822</v>
      </c>
      <c r="C37" s="112">
        <v>2010</v>
      </c>
      <c r="D37" s="96" t="s">
        <v>768</v>
      </c>
      <c r="E37" s="111" t="s">
        <v>778</v>
      </c>
      <c r="F37" s="112" t="s">
        <v>770</v>
      </c>
      <c r="G37" s="112">
        <v>96</v>
      </c>
      <c r="H37" s="112">
        <v>83</v>
      </c>
      <c r="I37" s="27">
        <f t="shared" si="2"/>
        <v>179</v>
      </c>
    </row>
    <row r="38" spans="1:9" x14ac:dyDescent="0.4">
      <c r="A38" s="145" t="s">
        <v>1163</v>
      </c>
      <c r="B38" s="149" t="s">
        <v>405</v>
      </c>
      <c r="C38" s="110">
        <v>2014</v>
      </c>
      <c r="D38" s="88" t="s">
        <v>330</v>
      </c>
      <c r="E38" s="88" t="s">
        <v>406</v>
      </c>
      <c r="F38" s="30" t="s">
        <v>332</v>
      </c>
      <c r="G38" s="26">
        <v>84</v>
      </c>
      <c r="H38" s="26">
        <v>86</v>
      </c>
      <c r="I38" s="27">
        <f t="shared" si="2"/>
        <v>170</v>
      </c>
    </row>
    <row r="39" spans="1:9" x14ac:dyDescent="0.35">
      <c r="A39" s="145" t="s">
        <v>1164</v>
      </c>
      <c r="B39" s="113" t="s">
        <v>433</v>
      </c>
      <c r="C39" s="35">
        <v>2007</v>
      </c>
      <c r="D39" s="113" t="s">
        <v>344</v>
      </c>
      <c r="E39" s="113" t="s">
        <v>430</v>
      </c>
      <c r="F39" s="90" t="s">
        <v>346</v>
      </c>
      <c r="G39" s="35">
        <v>81</v>
      </c>
      <c r="H39" s="35">
        <v>82</v>
      </c>
      <c r="I39" s="34">
        <f t="shared" si="2"/>
        <v>163</v>
      </c>
    </row>
    <row r="40" spans="1:9" x14ac:dyDescent="0.4">
      <c r="A40" s="145" t="s">
        <v>1165</v>
      </c>
      <c r="B40" s="133" t="s">
        <v>407</v>
      </c>
      <c r="C40" s="110">
        <v>2012</v>
      </c>
      <c r="D40" s="88" t="s">
        <v>330</v>
      </c>
      <c r="E40" s="111" t="s">
        <v>408</v>
      </c>
      <c r="F40" s="30" t="s">
        <v>332</v>
      </c>
      <c r="G40" s="26">
        <v>78</v>
      </c>
      <c r="H40" s="26">
        <v>84</v>
      </c>
      <c r="I40" s="27">
        <f t="shared" si="2"/>
        <v>162</v>
      </c>
    </row>
    <row r="41" spans="1:9" x14ac:dyDescent="0.4">
      <c r="A41" s="145" t="s">
        <v>1166</v>
      </c>
      <c r="B41" s="111" t="s">
        <v>1006</v>
      </c>
      <c r="C41" s="110">
        <v>2010</v>
      </c>
      <c r="D41" s="116" t="s">
        <v>948</v>
      </c>
      <c r="E41" s="109" t="s">
        <v>1007</v>
      </c>
      <c r="F41" s="109" t="s">
        <v>948</v>
      </c>
      <c r="G41" s="112">
        <v>77</v>
      </c>
      <c r="H41" s="112">
        <v>82</v>
      </c>
      <c r="I41" s="118">
        <f t="shared" si="2"/>
        <v>159</v>
      </c>
    </row>
    <row r="42" spans="1:9" x14ac:dyDescent="0.35">
      <c r="A42" s="145" t="s">
        <v>1167</v>
      </c>
      <c r="B42" s="113" t="s">
        <v>434</v>
      </c>
      <c r="C42" s="153"/>
      <c r="D42" s="113" t="s">
        <v>344</v>
      </c>
      <c r="E42" s="113" t="s">
        <v>430</v>
      </c>
      <c r="F42" s="90" t="s">
        <v>346</v>
      </c>
      <c r="G42" s="35">
        <v>79</v>
      </c>
      <c r="H42" s="35">
        <v>79</v>
      </c>
      <c r="I42" s="34">
        <f t="shared" si="2"/>
        <v>158</v>
      </c>
    </row>
    <row r="43" spans="1:9" x14ac:dyDescent="0.4">
      <c r="A43" s="145" t="s">
        <v>1168</v>
      </c>
      <c r="B43" s="96" t="s">
        <v>414</v>
      </c>
      <c r="C43" s="110">
        <v>2009</v>
      </c>
      <c r="D43" s="113" t="s">
        <v>330</v>
      </c>
      <c r="E43" s="152" t="s">
        <v>415</v>
      </c>
      <c r="F43" s="90" t="s">
        <v>332</v>
      </c>
      <c r="G43" s="35">
        <v>74</v>
      </c>
      <c r="H43" s="35">
        <v>79</v>
      </c>
      <c r="I43" s="34">
        <f t="shared" si="2"/>
        <v>153</v>
      </c>
    </row>
    <row r="44" spans="1:9" x14ac:dyDescent="0.4">
      <c r="A44" s="145" t="s">
        <v>1169</v>
      </c>
      <c r="B44" s="150" t="s">
        <v>409</v>
      </c>
      <c r="C44" s="110">
        <v>2013</v>
      </c>
      <c r="D44" s="88" t="s">
        <v>330</v>
      </c>
      <c r="E44" s="30" t="s">
        <v>410</v>
      </c>
      <c r="F44" s="30" t="s">
        <v>332</v>
      </c>
      <c r="G44" s="26">
        <v>76</v>
      </c>
      <c r="H44" s="26">
        <v>70</v>
      </c>
      <c r="I44" s="27">
        <f t="shared" si="2"/>
        <v>146</v>
      </c>
    </row>
    <row r="45" spans="1:9" x14ac:dyDescent="0.4">
      <c r="A45" s="145" t="s">
        <v>1170</v>
      </c>
      <c r="B45" s="109" t="s">
        <v>416</v>
      </c>
      <c r="C45" s="110">
        <v>2006</v>
      </c>
      <c r="D45" s="113" t="s">
        <v>330</v>
      </c>
      <c r="E45" s="111" t="s">
        <v>350</v>
      </c>
      <c r="F45" s="90" t="s">
        <v>332</v>
      </c>
      <c r="G45" s="131">
        <v>71</v>
      </c>
      <c r="H45" s="131">
        <v>75</v>
      </c>
      <c r="I45" s="34">
        <f t="shared" si="2"/>
        <v>146</v>
      </c>
    </row>
    <row r="46" spans="1:9" x14ac:dyDescent="0.4">
      <c r="A46" s="145" t="s">
        <v>1171</v>
      </c>
      <c r="B46" s="109" t="s">
        <v>417</v>
      </c>
      <c r="C46" s="110">
        <v>2007</v>
      </c>
      <c r="D46" s="113" t="s">
        <v>330</v>
      </c>
      <c r="E46" s="111" t="s">
        <v>350</v>
      </c>
      <c r="F46" s="90" t="s">
        <v>332</v>
      </c>
      <c r="G46" s="131">
        <v>75</v>
      </c>
      <c r="H46" s="131">
        <v>66</v>
      </c>
      <c r="I46" s="34">
        <f t="shared" si="2"/>
        <v>141</v>
      </c>
    </row>
    <row r="47" spans="1:9" x14ac:dyDescent="0.4">
      <c r="A47" s="145" t="s">
        <v>1172</v>
      </c>
      <c r="B47" s="111" t="s">
        <v>1008</v>
      </c>
      <c r="C47" s="110">
        <v>2011</v>
      </c>
      <c r="D47" s="116" t="s">
        <v>948</v>
      </c>
      <c r="E47" s="109" t="s">
        <v>1009</v>
      </c>
      <c r="F47" s="109" t="s">
        <v>948</v>
      </c>
      <c r="G47" s="112">
        <v>70</v>
      </c>
      <c r="H47" s="112">
        <v>70</v>
      </c>
      <c r="I47" s="118">
        <f t="shared" si="2"/>
        <v>140</v>
      </c>
    </row>
    <row r="48" spans="1:9" x14ac:dyDescent="0.4">
      <c r="A48" s="145" t="s">
        <v>1173</v>
      </c>
      <c r="B48" s="109" t="s">
        <v>418</v>
      </c>
      <c r="C48" s="132">
        <v>2006</v>
      </c>
      <c r="D48" s="113" t="s">
        <v>330</v>
      </c>
      <c r="E48" s="111" t="s">
        <v>350</v>
      </c>
      <c r="F48" s="90" t="s">
        <v>332</v>
      </c>
      <c r="G48" s="131">
        <v>73</v>
      </c>
      <c r="H48" s="131">
        <v>66</v>
      </c>
      <c r="I48" s="34">
        <f t="shared" si="2"/>
        <v>139</v>
      </c>
    </row>
    <row r="49" spans="1:9" x14ac:dyDescent="0.4">
      <c r="A49" s="145" t="s">
        <v>1174</v>
      </c>
      <c r="B49" s="109" t="s">
        <v>419</v>
      </c>
      <c r="C49" s="110">
        <v>2007</v>
      </c>
      <c r="D49" s="113" t="s">
        <v>330</v>
      </c>
      <c r="E49" s="111" t="s">
        <v>350</v>
      </c>
      <c r="F49" s="90" t="s">
        <v>332</v>
      </c>
      <c r="G49" s="131">
        <v>68</v>
      </c>
      <c r="H49" s="131">
        <v>65</v>
      </c>
      <c r="I49" s="34">
        <f t="shared" si="2"/>
        <v>133</v>
      </c>
    </row>
    <row r="50" spans="1:9" x14ac:dyDescent="0.35">
      <c r="A50" s="145" t="s">
        <v>1175</v>
      </c>
      <c r="B50" s="113" t="s">
        <v>435</v>
      </c>
      <c r="C50" s="35">
        <v>2005</v>
      </c>
      <c r="D50" s="113" t="s">
        <v>390</v>
      </c>
      <c r="E50" s="113" t="s">
        <v>391</v>
      </c>
      <c r="F50" s="90" t="s">
        <v>346</v>
      </c>
      <c r="G50" s="35">
        <v>66</v>
      </c>
      <c r="H50" s="35">
        <v>63</v>
      </c>
      <c r="I50" s="34">
        <f t="shared" si="2"/>
        <v>129</v>
      </c>
    </row>
    <row r="51" spans="1:9" x14ac:dyDescent="0.4">
      <c r="A51" s="145" t="s">
        <v>1176</v>
      </c>
      <c r="B51" s="111" t="s">
        <v>1010</v>
      </c>
      <c r="C51" s="110">
        <v>2010</v>
      </c>
      <c r="D51" s="116" t="s">
        <v>948</v>
      </c>
      <c r="E51" s="109" t="s">
        <v>1011</v>
      </c>
      <c r="F51" s="109" t="s">
        <v>948</v>
      </c>
      <c r="G51" s="112">
        <v>60</v>
      </c>
      <c r="H51" s="112">
        <v>62</v>
      </c>
      <c r="I51" s="118">
        <f t="shared" si="2"/>
        <v>122</v>
      </c>
    </row>
    <row r="52" spans="1:9" x14ac:dyDescent="0.4">
      <c r="A52" s="145" t="s">
        <v>1177</v>
      </c>
      <c r="B52" s="109" t="s">
        <v>420</v>
      </c>
      <c r="C52" s="132">
        <v>2006</v>
      </c>
      <c r="D52" s="113" t="s">
        <v>330</v>
      </c>
      <c r="E52" s="111" t="s">
        <v>350</v>
      </c>
      <c r="F52" s="90" t="s">
        <v>332</v>
      </c>
      <c r="G52" s="131">
        <v>64</v>
      </c>
      <c r="H52" s="131">
        <v>55</v>
      </c>
      <c r="I52" s="34">
        <f t="shared" si="2"/>
        <v>119</v>
      </c>
    </row>
    <row r="53" spans="1:9" x14ac:dyDescent="0.4">
      <c r="A53" s="145" t="s">
        <v>1178</v>
      </c>
      <c r="B53" s="109" t="s">
        <v>421</v>
      </c>
      <c r="C53" s="110">
        <v>2006</v>
      </c>
      <c r="D53" s="113" t="s">
        <v>330</v>
      </c>
      <c r="E53" s="111" t="s">
        <v>350</v>
      </c>
      <c r="F53" s="90" t="s">
        <v>332</v>
      </c>
      <c r="G53" s="131">
        <v>57</v>
      </c>
      <c r="H53" s="131">
        <v>57</v>
      </c>
      <c r="I53" s="34">
        <f t="shared" si="2"/>
        <v>114</v>
      </c>
    </row>
    <row r="54" spans="1:9" x14ac:dyDescent="0.35">
      <c r="A54" s="145" t="s">
        <v>1179</v>
      </c>
      <c r="B54" s="113" t="s">
        <v>436</v>
      </c>
      <c r="C54" s="35">
        <v>2005</v>
      </c>
      <c r="D54" s="113" t="s">
        <v>390</v>
      </c>
      <c r="E54" s="113" t="s">
        <v>391</v>
      </c>
      <c r="F54" s="90" t="s">
        <v>346</v>
      </c>
      <c r="G54" s="35">
        <v>51</v>
      </c>
      <c r="H54" s="35">
        <v>48</v>
      </c>
      <c r="I54" s="34">
        <f t="shared" si="2"/>
        <v>99</v>
      </c>
    </row>
    <row r="55" spans="1:9" x14ac:dyDescent="0.4">
      <c r="A55" s="145" t="s">
        <v>1180</v>
      </c>
      <c r="B55" s="109" t="s">
        <v>422</v>
      </c>
      <c r="C55" s="110">
        <v>2008</v>
      </c>
      <c r="D55" s="113" t="s">
        <v>330</v>
      </c>
      <c r="E55" s="111" t="s">
        <v>350</v>
      </c>
      <c r="F55" s="90" t="s">
        <v>332</v>
      </c>
      <c r="G55" s="131">
        <v>56</v>
      </c>
      <c r="H55" s="131">
        <v>42</v>
      </c>
      <c r="I55" s="34">
        <f t="shared" si="2"/>
        <v>98</v>
      </c>
    </row>
    <row r="56" spans="1:9" x14ac:dyDescent="0.4">
      <c r="A56" s="145" t="s">
        <v>1181</v>
      </c>
      <c r="B56" s="109" t="s">
        <v>423</v>
      </c>
      <c r="C56" s="110">
        <v>2007</v>
      </c>
      <c r="D56" s="113" t="s">
        <v>330</v>
      </c>
      <c r="E56" s="111" t="s">
        <v>350</v>
      </c>
      <c r="F56" s="90" t="s">
        <v>332</v>
      </c>
      <c r="G56" s="131">
        <v>47</v>
      </c>
      <c r="H56" s="131">
        <v>41</v>
      </c>
      <c r="I56" s="34">
        <f t="shared" si="2"/>
        <v>88</v>
      </c>
    </row>
    <row r="57" spans="1:9" x14ac:dyDescent="0.4">
      <c r="A57" s="145" t="s">
        <v>1182</v>
      </c>
      <c r="B57" s="109" t="s">
        <v>424</v>
      </c>
      <c r="C57" s="110">
        <v>2008</v>
      </c>
      <c r="D57" s="113" t="s">
        <v>330</v>
      </c>
      <c r="E57" s="111" t="s">
        <v>350</v>
      </c>
      <c r="F57" s="90" t="s">
        <v>332</v>
      </c>
      <c r="G57" s="131">
        <v>42</v>
      </c>
      <c r="H57" s="131">
        <v>46</v>
      </c>
      <c r="I57" s="34">
        <f t="shared" si="2"/>
        <v>88</v>
      </c>
    </row>
    <row r="58" spans="1:9" x14ac:dyDescent="0.4">
      <c r="A58" s="145" t="s">
        <v>1183</v>
      </c>
      <c r="B58" s="109" t="s">
        <v>425</v>
      </c>
      <c r="C58" s="110">
        <v>2007</v>
      </c>
      <c r="D58" s="113" t="s">
        <v>330</v>
      </c>
      <c r="E58" s="111" t="s">
        <v>350</v>
      </c>
      <c r="F58" s="90" t="s">
        <v>332</v>
      </c>
      <c r="G58" s="131">
        <v>41</v>
      </c>
      <c r="H58" s="131">
        <v>47</v>
      </c>
      <c r="I58" s="34">
        <f t="shared" si="2"/>
        <v>88</v>
      </c>
    </row>
    <row r="59" spans="1:9" x14ac:dyDescent="0.35">
      <c r="A59" s="145" t="s">
        <v>1184</v>
      </c>
      <c r="B59" s="87" t="s">
        <v>674</v>
      </c>
      <c r="C59" s="26">
        <v>2013</v>
      </c>
      <c r="D59" s="88" t="s">
        <v>668</v>
      </c>
      <c r="E59" s="87" t="s">
        <v>669</v>
      </c>
      <c r="F59" s="88" t="s">
        <v>666</v>
      </c>
      <c r="G59" s="26">
        <v>31</v>
      </c>
      <c r="H59" s="26">
        <v>51</v>
      </c>
      <c r="I59" s="27">
        <f t="shared" si="2"/>
        <v>82</v>
      </c>
    </row>
    <row r="60" spans="1:9" x14ac:dyDescent="0.4">
      <c r="A60" s="145" t="s">
        <v>1185</v>
      </c>
      <c r="B60" s="109" t="s">
        <v>426</v>
      </c>
      <c r="C60" s="110">
        <v>2007</v>
      </c>
      <c r="D60" s="113" t="s">
        <v>330</v>
      </c>
      <c r="E60" s="111" t="s">
        <v>350</v>
      </c>
      <c r="F60" s="90" t="s">
        <v>332</v>
      </c>
      <c r="G60" s="131">
        <v>42</v>
      </c>
      <c r="H60" s="131">
        <v>38</v>
      </c>
      <c r="I60" s="34">
        <f t="shared" si="2"/>
        <v>80</v>
      </c>
    </row>
    <row r="61" spans="1:9" x14ac:dyDescent="0.4">
      <c r="A61" s="145" t="s">
        <v>1186</v>
      </c>
      <c r="B61" s="109" t="s">
        <v>427</v>
      </c>
      <c r="C61" s="110">
        <v>2007</v>
      </c>
      <c r="D61" s="113" t="s">
        <v>330</v>
      </c>
      <c r="E61" s="111" t="s">
        <v>350</v>
      </c>
      <c r="F61" s="90" t="s">
        <v>332</v>
      </c>
      <c r="G61" s="131">
        <v>44</v>
      </c>
      <c r="H61" s="131">
        <v>36</v>
      </c>
      <c r="I61" s="34">
        <f t="shared" si="2"/>
        <v>80</v>
      </c>
    </row>
    <row r="62" spans="1:9" x14ac:dyDescent="0.4">
      <c r="A62" s="145" t="s">
        <v>1187</v>
      </c>
      <c r="B62" s="109" t="s">
        <v>428</v>
      </c>
      <c r="C62" s="110">
        <v>2007</v>
      </c>
      <c r="D62" s="113" t="s">
        <v>330</v>
      </c>
      <c r="E62" s="111" t="s">
        <v>350</v>
      </c>
      <c r="F62" s="90" t="s">
        <v>332</v>
      </c>
      <c r="G62" s="131">
        <v>34</v>
      </c>
      <c r="H62" s="131">
        <v>45</v>
      </c>
      <c r="I62" s="34">
        <f t="shared" si="2"/>
        <v>79</v>
      </c>
    </row>
    <row r="63" spans="1:9" x14ac:dyDescent="0.35">
      <c r="A63" s="145" t="s">
        <v>1188</v>
      </c>
      <c r="B63" s="113" t="s">
        <v>437</v>
      </c>
      <c r="C63" s="35">
        <v>2010</v>
      </c>
      <c r="D63" s="113" t="s">
        <v>390</v>
      </c>
      <c r="E63" s="113" t="s">
        <v>391</v>
      </c>
      <c r="F63" s="90" t="s">
        <v>346</v>
      </c>
      <c r="G63" s="35">
        <v>31</v>
      </c>
      <c r="H63" s="35">
        <v>30</v>
      </c>
      <c r="I63" s="34">
        <f t="shared" si="2"/>
        <v>61</v>
      </c>
    </row>
    <row r="64" spans="1:9" x14ac:dyDescent="0.4">
      <c r="A64" s="145" t="s">
        <v>1189</v>
      </c>
      <c r="B64" s="111" t="s">
        <v>823</v>
      </c>
      <c r="C64" s="112">
        <v>2010</v>
      </c>
      <c r="D64" s="96" t="s">
        <v>768</v>
      </c>
      <c r="E64" s="111" t="s">
        <v>824</v>
      </c>
      <c r="F64" s="112" t="s">
        <v>770</v>
      </c>
      <c r="G64" s="112">
        <v>24</v>
      </c>
      <c r="H64" s="112">
        <v>23</v>
      </c>
      <c r="I64" s="27">
        <f t="shared" si="2"/>
        <v>47</v>
      </c>
    </row>
  </sheetData>
  <sortState xmlns:xlrd2="http://schemas.microsoft.com/office/spreadsheetml/2017/richdata2" ref="B36:I64">
    <sortCondition descending="1" ref="I36:I64"/>
  </sortState>
  <phoneticPr fontId="59" type="noConversion"/>
  <conditionalFormatting sqref="G3:I27">
    <cfRule type="cellIs" dxfId="49" priority="2" operator="equal">
      <formula>0</formula>
    </cfRule>
  </conditionalFormatting>
  <conditionalFormatting sqref="I33:I61">
    <cfRule type="cellIs" dxfId="48" priority="1" operator="equal">
      <formula>0</formula>
    </cfRule>
  </conditionalFormatting>
  <printOptions horizontalCentered="1"/>
  <pageMargins left="0.51181102362204722" right="0.43307086614173229" top="0.51181102362204722" bottom="0.43307086614173229" header="0.55118110236220474" footer="0.51181102362204722"/>
  <pageSetup paperSize="9" scale="69" orientation="landscape" r:id="rId1"/>
  <headerFooter alignWithMargins="0">
    <oddHeader xml:space="preserve">&amp;C&amp;"Arial CE,Félkövér"&amp;12 </oddHeader>
    <oddFooter>&amp;R&amp;P</oddFooter>
  </headerFooter>
  <rowBreaks count="1" manualBreakCount="1">
    <brk id="49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</sheetPr>
  <dimension ref="A1:I61"/>
  <sheetViews>
    <sheetView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1" sqref="G1:H1048576"/>
    </sheetView>
  </sheetViews>
  <sheetFormatPr defaultColWidth="9.1328125" defaultRowHeight="15" x14ac:dyDescent="0.35"/>
  <cols>
    <col min="1" max="1" width="6" style="4" customWidth="1"/>
    <col min="2" max="2" width="27" style="3" bestFit="1" customWidth="1"/>
    <col min="3" max="3" width="6.1328125" style="4" customWidth="1"/>
    <col min="4" max="4" width="17.265625" style="98" customWidth="1"/>
    <col min="5" max="5" width="100.265625" style="3" customWidth="1"/>
    <col min="6" max="6" width="16.1328125" style="3" customWidth="1"/>
    <col min="7" max="8" width="6.73046875" style="9" customWidth="1"/>
    <col min="9" max="9" width="6.86328125" style="15" bestFit="1" customWidth="1"/>
    <col min="10" max="16384" width="9.1328125" style="3"/>
  </cols>
  <sheetData>
    <row r="1" spans="1:9" ht="24.75" customHeight="1" x14ac:dyDescent="0.35">
      <c r="A1" s="1" t="s">
        <v>65</v>
      </c>
    </row>
    <row r="2" spans="1:9" s="2" customFormat="1" x14ac:dyDescent="0.35">
      <c r="A2" s="6" t="s">
        <v>5</v>
      </c>
      <c r="B2" s="7" t="s">
        <v>3</v>
      </c>
      <c r="C2" s="6" t="s">
        <v>0</v>
      </c>
      <c r="D2" s="99" t="s">
        <v>2</v>
      </c>
      <c r="E2" s="7" t="s">
        <v>1</v>
      </c>
      <c r="F2" s="7" t="s">
        <v>156</v>
      </c>
      <c r="G2" s="6">
        <v>1</v>
      </c>
      <c r="H2" s="6">
        <v>2</v>
      </c>
      <c r="I2" s="6" t="s">
        <v>4</v>
      </c>
    </row>
    <row r="3" spans="1:9" x14ac:dyDescent="0.4">
      <c r="A3" s="26">
        <v>1</v>
      </c>
      <c r="B3" s="95" t="s">
        <v>637</v>
      </c>
      <c r="C3" s="95" t="s">
        <v>638</v>
      </c>
      <c r="D3" s="95" t="s">
        <v>589</v>
      </c>
      <c r="E3" s="95" t="s">
        <v>615</v>
      </c>
      <c r="F3" s="86" t="s">
        <v>567</v>
      </c>
      <c r="G3" s="81">
        <v>93</v>
      </c>
      <c r="H3" s="81">
        <v>91</v>
      </c>
      <c r="I3" s="82">
        <f t="shared" ref="I3" si="0">SUM(G3:H3)</f>
        <v>184</v>
      </c>
    </row>
    <row r="4" spans="1:9" x14ac:dyDescent="0.4">
      <c r="A4" s="26">
        <v>2</v>
      </c>
      <c r="B4" s="107" t="s">
        <v>1026</v>
      </c>
      <c r="C4" s="101">
        <v>2008</v>
      </c>
      <c r="D4" s="104" t="s">
        <v>948</v>
      </c>
      <c r="E4" s="100" t="s">
        <v>1027</v>
      </c>
      <c r="F4" s="100" t="s">
        <v>948</v>
      </c>
      <c r="G4" s="85">
        <v>76</v>
      </c>
      <c r="H4" s="85">
        <v>76</v>
      </c>
      <c r="I4" s="106">
        <f t="shared" ref="I4:I13" si="1">SUM(G4:H4)</f>
        <v>152</v>
      </c>
    </row>
    <row r="5" spans="1:9" x14ac:dyDescent="0.4">
      <c r="A5" s="26">
        <v>3</v>
      </c>
      <c r="B5" s="107" t="s">
        <v>1020</v>
      </c>
      <c r="C5" s="101">
        <v>2008</v>
      </c>
      <c r="D5" s="104" t="s">
        <v>948</v>
      </c>
      <c r="E5" s="100" t="s">
        <v>1021</v>
      </c>
      <c r="F5" s="100" t="s">
        <v>1012</v>
      </c>
      <c r="G5" s="85">
        <v>94</v>
      </c>
      <c r="H5" s="85">
        <v>92</v>
      </c>
      <c r="I5" s="106">
        <f t="shared" si="1"/>
        <v>186</v>
      </c>
    </row>
    <row r="6" spans="1:9" x14ac:dyDescent="0.4">
      <c r="A6" s="26">
        <v>4</v>
      </c>
      <c r="B6" s="102" t="s">
        <v>1022</v>
      </c>
      <c r="C6" s="103">
        <v>2006</v>
      </c>
      <c r="D6" s="104" t="s">
        <v>948</v>
      </c>
      <c r="E6" s="108" t="s">
        <v>1023</v>
      </c>
      <c r="F6" s="100" t="s">
        <v>1012</v>
      </c>
      <c r="G6" s="85">
        <v>91</v>
      </c>
      <c r="H6" s="85">
        <v>86</v>
      </c>
      <c r="I6" s="106">
        <f t="shared" si="1"/>
        <v>177</v>
      </c>
    </row>
    <row r="7" spans="1:9" x14ac:dyDescent="0.4">
      <c r="A7" s="26">
        <v>5</v>
      </c>
      <c r="B7" s="107" t="s">
        <v>1024</v>
      </c>
      <c r="C7" s="101">
        <v>2009</v>
      </c>
      <c r="D7" s="104" t="s">
        <v>948</v>
      </c>
      <c r="E7" s="100" t="s">
        <v>1025</v>
      </c>
      <c r="F7" s="100" t="s">
        <v>1012</v>
      </c>
      <c r="G7" s="85">
        <v>83</v>
      </c>
      <c r="H7" s="85">
        <v>80</v>
      </c>
      <c r="I7" s="106">
        <f t="shared" si="1"/>
        <v>163</v>
      </c>
    </row>
    <row r="8" spans="1:9" x14ac:dyDescent="0.35">
      <c r="A8" s="26">
        <v>6</v>
      </c>
      <c r="B8" s="84" t="s">
        <v>683</v>
      </c>
      <c r="C8" s="81">
        <v>2006</v>
      </c>
      <c r="D8" s="86" t="s">
        <v>671</v>
      </c>
      <c r="E8" s="84" t="s">
        <v>684</v>
      </c>
      <c r="F8" s="86" t="s">
        <v>666</v>
      </c>
      <c r="G8" s="81">
        <v>71</v>
      </c>
      <c r="H8" s="81">
        <v>107</v>
      </c>
      <c r="I8" s="82">
        <f t="shared" si="1"/>
        <v>178</v>
      </c>
    </row>
    <row r="9" spans="1:9" x14ac:dyDescent="0.35">
      <c r="A9" s="26">
        <v>7</v>
      </c>
      <c r="B9" s="84" t="s">
        <v>685</v>
      </c>
      <c r="C9" s="81">
        <v>2006</v>
      </c>
      <c r="D9" s="86" t="s">
        <v>671</v>
      </c>
      <c r="E9" s="84" t="s">
        <v>686</v>
      </c>
      <c r="F9" s="86" t="s">
        <v>666</v>
      </c>
      <c r="G9" s="81">
        <v>68</v>
      </c>
      <c r="H9" s="81">
        <v>103</v>
      </c>
      <c r="I9" s="82">
        <f t="shared" si="1"/>
        <v>171</v>
      </c>
    </row>
    <row r="10" spans="1:9" x14ac:dyDescent="0.35">
      <c r="A10" s="26">
        <v>8</v>
      </c>
      <c r="B10" s="84" t="s">
        <v>687</v>
      </c>
      <c r="C10" s="81">
        <v>2008</v>
      </c>
      <c r="D10" s="86" t="s">
        <v>671</v>
      </c>
      <c r="E10" s="84" t="s">
        <v>688</v>
      </c>
      <c r="F10" s="86" t="s">
        <v>666</v>
      </c>
      <c r="G10" s="81">
        <v>53</v>
      </c>
      <c r="H10" s="81">
        <v>81</v>
      </c>
      <c r="I10" s="82">
        <f t="shared" si="1"/>
        <v>134</v>
      </c>
    </row>
    <row r="11" spans="1:9" x14ac:dyDescent="0.4">
      <c r="A11" s="26">
        <v>9</v>
      </c>
      <c r="B11" s="89" t="s">
        <v>914</v>
      </c>
      <c r="C11" s="81">
        <v>2008</v>
      </c>
      <c r="D11" s="95" t="s">
        <v>907</v>
      </c>
      <c r="E11" s="107" t="s">
        <v>915</v>
      </c>
      <c r="F11" s="89" t="s">
        <v>903</v>
      </c>
      <c r="G11" s="81">
        <v>81</v>
      </c>
      <c r="H11" s="81">
        <v>69</v>
      </c>
      <c r="I11" s="82">
        <f t="shared" si="1"/>
        <v>150</v>
      </c>
    </row>
    <row r="12" spans="1:9" x14ac:dyDescent="0.35">
      <c r="A12" s="26">
        <v>10</v>
      </c>
      <c r="B12" s="87" t="s">
        <v>689</v>
      </c>
      <c r="C12" s="35">
        <v>2008</v>
      </c>
      <c r="D12" s="88" t="s">
        <v>671</v>
      </c>
      <c r="E12" s="87" t="s">
        <v>686</v>
      </c>
      <c r="F12" s="88" t="s">
        <v>666</v>
      </c>
      <c r="G12" s="35">
        <v>47</v>
      </c>
      <c r="H12" s="35">
        <v>80</v>
      </c>
      <c r="I12" s="34">
        <f t="shared" si="1"/>
        <v>127</v>
      </c>
    </row>
    <row r="13" spans="1:9" x14ac:dyDescent="0.35">
      <c r="A13" s="26">
        <v>11</v>
      </c>
      <c r="B13" s="87" t="s">
        <v>690</v>
      </c>
      <c r="C13" s="26">
        <v>2008</v>
      </c>
      <c r="D13" s="88" t="s">
        <v>671</v>
      </c>
      <c r="E13" s="87" t="s">
        <v>686</v>
      </c>
      <c r="F13" s="88" t="s">
        <v>666</v>
      </c>
      <c r="G13" s="35">
        <v>53</v>
      </c>
      <c r="H13" s="35">
        <v>68</v>
      </c>
      <c r="I13" s="34">
        <f t="shared" si="1"/>
        <v>121</v>
      </c>
    </row>
    <row r="14" spans="1:9" x14ac:dyDescent="0.35">
      <c r="A14" s="26">
        <v>12</v>
      </c>
      <c r="B14" s="29"/>
      <c r="C14" s="28"/>
      <c r="D14" s="32"/>
      <c r="E14" s="29"/>
      <c r="F14" s="38"/>
      <c r="G14" s="33"/>
      <c r="H14" s="33"/>
      <c r="I14" s="34">
        <f t="shared" ref="I14:I27" si="2">SUM(G14:H14)</f>
        <v>0</v>
      </c>
    </row>
    <row r="15" spans="1:9" x14ac:dyDescent="0.35">
      <c r="A15" s="26">
        <v>13</v>
      </c>
      <c r="B15" s="36"/>
      <c r="C15" s="37"/>
      <c r="D15" s="36"/>
      <c r="E15" s="38"/>
      <c r="F15" s="38"/>
      <c r="G15" s="33"/>
      <c r="H15" s="33"/>
      <c r="I15" s="34">
        <f t="shared" si="2"/>
        <v>0</v>
      </c>
    </row>
    <row r="16" spans="1:9" x14ac:dyDescent="0.35">
      <c r="A16" s="26">
        <v>14</v>
      </c>
      <c r="B16" s="36"/>
      <c r="C16" s="37"/>
      <c r="D16" s="36"/>
      <c r="E16" s="38"/>
      <c r="F16" s="38"/>
      <c r="G16" s="33"/>
      <c r="H16" s="33"/>
      <c r="I16" s="34">
        <f t="shared" si="2"/>
        <v>0</v>
      </c>
    </row>
    <row r="17" spans="1:9" x14ac:dyDescent="0.35">
      <c r="A17" s="26">
        <v>15</v>
      </c>
      <c r="B17" s="36"/>
      <c r="C17" s="37"/>
      <c r="D17" s="36"/>
      <c r="E17" s="38"/>
      <c r="F17" s="38"/>
      <c r="G17" s="33"/>
      <c r="H17" s="33"/>
      <c r="I17" s="34">
        <f t="shared" si="2"/>
        <v>0</v>
      </c>
    </row>
    <row r="18" spans="1:9" x14ac:dyDescent="0.35">
      <c r="A18" s="26">
        <v>16</v>
      </c>
      <c r="B18" s="36"/>
      <c r="C18" s="37"/>
      <c r="D18" s="36"/>
      <c r="E18" s="38"/>
      <c r="F18" s="38"/>
      <c r="G18" s="33"/>
      <c r="H18" s="33"/>
      <c r="I18" s="34">
        <f t="shared" si="2"/>
        <v>0</v>
      </c>
    </row>
    <row r="19" spans="1:9" x14ac:dyDescent="0.35">
      <c r="A19" s="26">
        <v>17</v>
      </c>
      <c r="B19" s="36"/>
      <c r="C19" s="37"/>
      <c r="D19" s="36"/>
      <c r="E19" s="38"/>
      <c r="F19" s="38"/>
      <c r="G19" s="33"/>
      <c r="H19" s="33"/>
      <c r="I19" s="34">
        <f t="shared" si="2"/>
        <v>0</v>
      </c>
    </row>
    <row r="20" spans="1:9" x14ac:dyDescent="0.35">
      <c r="A20" s="26">
        <v>18</v>
      </c>
      <c r="B20" s="36"/>
      <c r="C20" s="37"/>
      <c r="D20" s="36"/>
      <c r="E20" s="38"/>
      <c r="F20" s="38"/>
      <c r="G20" s="33"/>
      <c r="H20" s="33"/>
      <c r="I20" s="34">
        <f t="shared" si="2"/>
        <v>0</v>
      </c>
    </row>
    <row r="21" spans="1:9" x14ac:dyDescent="0.35">
      <c r="A21" s="26">
        <v>19</v>
      </c>
      <c r="B21" s="36"/>
      <c r="C21" s="37"/>
      <c r="D21" s="36"/>
      <c r="E21" s="38"/>
      <c r="F21" s="38"/>
      <c r="G21" s="33"/>
      <c r="H21" s="33"/>
      <c r="I21" s="34">
        <f t="shared" si="2"/>
        <v>0</v>
      </c>
    </row>
    <row r="22" spans="1:9" x14ac:dyDescent="0.35">
      <c r="A22" s="26">
        <v>20</v>
      </c>
      <c r="B22" s="36"/>
      <c r="C22" s="37"/>
      <c r="D22" s="36"/>
      <c r="E22" s="38"/>
      <c r="F22" s="38"/>
      <c r="G22" s="33"/>
      <c r="H22" s="33"/>
      <c r="I22" s="34">
        <f t="shared" si="2"/>
        <v>0</v>
      </c>
    </row>
    <row r="23" spans="1:9" x14ac:dyDescent="0.35">
      <c r="A23" s="26">
        <v>21</v>
      </c>
      <c r="B23" s="36"/>
      <c r="C23" s="37"/>
      <c r="D23" s="36"/>
      <c r="E23" s="38"/>
      <c r="F23" s="38"/>
      <c r="G23" s="33"/>
      <c r="H23" s="33"/>
      <c r="I23" s="34">
        <f t="shared" si="2"/>
        <v>0</v>
      </c>
    </row>
    <row r="24" spans="1:9" x14ac:dyDescent="0.35">
      <c r="A24" s="26">
        <v>22</v>
      </c>
      <c r="B24" s="36"/>
      <c r="C24" s="37"/>
      <c r="D24" s="36"/>
      <c r="E24" s="38"/>
      <c r="F24" s="38"/>
      <c r="G24" s="33"/>
      <c r="H24" s="33"/>
      <c r="I24" s="34">
        <f t="shared" si="2"/>
        <v>0</v>
      </c>
    </row>
    <row r="25" spans="1:9" x14ac:dyDescent="0.35">
      <c r="A25" s="26">
        <v>23</v>
      </c>
      <c r="B25" s="36"/>
      <c r="C25" s="37"/>
      <c r="D25" s="36"/>
      <c r="E25" s="38"/>
      <c r="F25" s="38"/>
      <c r="G25" s="33"/>
      <c r="H25" s="33"/>
      <c r="I25" s="34">
        <f t="shared" si="2"/>
        <v>0</v>
      </c>
    </row>
    <row r="26" spans="1:9" x14ac:dyDescent="0.35">
      <c r="A26" s="26">
        <v>24</v>
      </c>
      <c r="B26" s="36"/>
      <c r="C26" s="37"/>
      <c r="D26" s="36"/>
      <c r="E26" s="38"/>
      <c r="F26" s="38"/>
      <c r="G26" s="33"/>
      <c r="H26" s="33"/>
      <c r="I26" s="34">
        <f t="shared" si="2"/>
        <v>0</v>
      </c>
    </row>
    <row r="27" spans="1:9" x14ac:dyDescent="0.35">
      <c r="A27" s="26">
        <v>25</v>
      </c>
      <c r="B27" s="36"/>
      <c r="C27" s="37"/>
      <c r="D27" s="36"/>
      <c r="E27" s="38"/>
      <c r="F27" s="38"/>
      <c r="G27" s="33"/>
      <c r="H27" s="33"/>
      <c r="I27" s="34">
        <f t="shared" si="2"/>
        <v>0</v>
      </c>
    </row>
    <row r="28" spans="1:9" x14ac:dyDescent="0.35">
      <c r="A28" s="3"/>
      <c r="C28" s="3"/>
      <c r="G28" s="4"/>
      <c r="H28" s="4"/>
      <c r="I28" s="3"/>
    </row>
    <row r="29" spans="1:9" x14ac:dyDescent="0.35">
      <c r="A29" s="3"/>
      <c r="C29" s="3"/>
      <c r="G29" s="4"/>
      <c r="H29" s="4"/>
      <c r="I29" s="3"/>
    </row>
    <row r="30" spans="1:9" x14ac:dyDescent="0.35">
      <c r="A30" s="1" t="s">
        <v>77</v>
      </c>
      <c r="C30" s="3"/>
      <c r="G30" s="4"/>
      <c r="H30" s="4"/>
      <c r="I30" s="3"/>
    </row>
    <row r="31" spans="1:9" ht="15" customHeight="1" x14ac:dyDescent="0.35">
      <c r="A31" s="234" t="s">
        <v>5</v>
      </c>
      <c r="B31" s="236" t="s">
        <v>78</v>
      </c>
      <c r="C31" s="234" t="s">
        <v>0</v>
      </c>
      <c r="D31" s="238"/>
      <c r="E31" s="240" t="s">
        <v>1</v>
      </c>
      <c r="F31" s="240"/>
      <c r="G31" s="244">
        <v>1</v>
      </c>
      <c r="H31" s="244">
        <v>2</v>
      </c>
      <c r="I31" s="234" t="s">
        <v>4</v>
      </c>
    </row>
    <row r="32" spans="1:9" ht="15" customHeight="1" x14ac:dyDescent="0.35">
      <c r="A32" s="235"/>
      <c r="B32" s="237"/>
      <c r="C32" s="235"/>
      <c r="D32" s="239"/>
      <c r="E32" s="235"/>
      <c r="F32" s="235"/>
      <c r="G32" s="245"/>
      <c r="H32" s="245"/>
      <c r="I32" s="235"/>
    </row>
    <row r="33" spans="1:9" x14ac:dyDescent="0.35">
      <c r="A33" s="26" t="s">
        <v>13</v>
      </c>
      <c r="B33" s="241"/>
      <c r="C33" s="242"/>
      <c r="D33" s="242"/>
      <c r="E33" s="243"/>
      <c r="F33" s="30"/>
      <c r="G33" s="26"/>
      <c r="H33" s="26"/>
      <c r="I33" s="67"/>
    </row>
    <row r="34" spans="1:9" x14ac:dyDescent="0.35">
      <c r="A34" s="3"/>
      <c r="B34" s="30"/>
      <c r="C34" s="30"/>
      <c r="D34" s="88"/>
      <c r="E34" s="30"/>
      <c r="F34" s="30"/>
      <c r="G34" s="26"/>
      <c r="H34" s="26"/>
      <c r="I34" s="67">
        <f t="shared" ref="I34:I36" si="3">SUM(G34:H34)</f>
        <v>0</v>
      </c>
    </row>
    <row r="35" spans="1:9" x14ac:dyDescent="0.35">
      <c r="A35" s="3"/>
      <c r="B35" s="30"/>
      <c r="C35" s="30"/>
      <c r="D35" s="88"/>
      <c r="E35" s="30"/>
      <c r="F35" s="30"/>
      <c r="G35" s="26"/>
      <c r="H35" s="26"/>
      <c r="I35" s="67">
        <f t="shared" si="3"/>
        <v>0</v>
      </c>
    </row>
    <row r="36" spans="1:9" x14ac:dyDescent="0.35">
      <c r="A36" s="3"/>
      <c r="B36" s="30"/>
      <c r="C36" s="30"/>
      <c r="D36" s="88"/>
      <c r="E36" s="30"/>
      <c r="F36" s="30"/>
      <c r="G36" s="26"/>
      <c r="H36" s="26"/>
      <c r="I36" s="67">
        <f t="shared" si="3"/>
        <v>0</v>
      </c>
    </row>
    <row r="37" spans="1:9" x14ac:dyDescent="0.35">
      <c r="A37" s="3"/>
      <c r="C37" s="3"/>
      <c r="G37" s="4"/>
      <c r="H37" s="4"/>
      <c r="I37" s="67">
        <f>SUM(I34:I36)</f>
        <v>0</v>
      </c>
    </row>
    <row r="38" spans="1:9" x14ac:dyDescent="0.35">
      <c r="A38" s="3"/>
      <c r="C38" s="3"/>
      <c r="G38" s="4"/>
      <c r="H38" s="4"/>
      <c r="I38" s="2"/>
    </row>
    <row r="39" spans="1:9" x14ac:dyDescent="0.35">
      <c r="A39" s="26" t="s">
        <v>14</v>
      </c>
      <c r="B39" s="241"/>
      <c r="C39" s="242"/>
      <c r="D39" s="242"/>
      <c r="E39" s="243"/>
      <c r="F39" s="30"/>
      <c r="G39" s="26"/>
      <c r="H39" s="26"/>
      <c r="I39" s="67"/>
    </row>
    <row r="40" spans="1:9" x14ac:dyDescent="0.35">
      <c r="A40" s="3"/>
      <c r="B40" s="30"/>
      <c r="C40" s="30"/>
      <c r="D40" s="88"/>
      <c r="E40" s="30"/>
      <c r="F40" s="30"/>
      <c r="G40" s="26"/>
      <c r="H40" s="26"/>
      <c r="I40" s="67">
        <f t="shared" ref="I40:I42" si="4">SUM(G40:H40)</f>
        <v>0</v>
      </c>
    </row>
    <row r="41" spans="1:9" x14ac:dyDescent="0.35">
      <c r="A41" s="3"/>
      <c r="B41" s="30"/>
      <c r="C41" s="30"/>
      <c r="D41" s="88"/>
      <c r="E41" s="30"/>
      <c r="F41" s="30"/>
      <c r="G41" s="26"/>
      <c r="H41" s="26"/>
      <c r="I41" s="67">
        <f t="shared" si="4"/>
        <v>0</v>
      </c>
    </row>
    <row r="42" spans="1:9" x14ac:dyDescent="0.35">
      <c r="A42" s="3"/>
      <c r="B42" s="30"/>
      <c r="C42" s="30"/>
      <c r="D42" s="88"/>
      <c r="E42" s="30"/>
      <c r="F42" s="30"/>
      <c r="G42" s="26"/>
      <c r="H42" s="26"/>
      <c r="I42" s="67">
        <f t="shared" si="4"/>
        <v>0</v>
      </c>
    </row>
    <row r="43" spans="1:9" x14ac:dyDescent="0.35">
      <c r="A43" s="3"/>
      <c r="C43" s="3"/>
      <c r="G43" s="4"/>
      <c r="H43" s="4"/>
      <c r="I43" s="67">
        <f>SUM(I40:I42)</f>
        <v>0</v>
      </c>
    </row>
    <row r="44" spans="1:9" x14ac:dyDescent="0.35">
      <c r="A44" s="3"/>
      <c r="C44" s="3"/>
      <c r="G44" s="4"/>
      <c r="H44" s="4"/>
      <c r="I44" s="2"/>
    </row>
    <row r="45" spans="1:9" x14ac:dyDescent="0.35">
      <c r="A45" s="26" t="s">
        <v>15</v>
      </c>
      <c r="B45" s="241"/>
      <c r="C45" s="242"/>
      <c r="D45" s="242"/>
      <c r="E45" s="243"/>
      <c r="F45" s="30"/>
      <c r="G45" s="26"/>
      <c r="H45" s="26"/>
      <c r="I45" s="67"/>
    </row>
    <row r="46" spans="1:9" x14ac:dyDescent="0.35">
      <c r="A46" s="3"/>
      <c r="B46" s="30"/>
      <c r="C46" s="30"/>
      <c r="D46" s="88"/>
      <c r="E46" s="30"/>
      <c r="F46" s="30"/>
      <c r="G46" s="26"/>
      <c r="H46" s="26"/>
      <c r="I46" s="67">
        <f t="shared" ref="I46:I48" si="5">SUM(G46:H46)</f>
        <v>0</v>
      </c>
    </row>
    <row r="47" spans="1:9" x14ac:dyDescent="0.35">
      <c r="A47" s="3"/>
      <c r="B47" s="30"/>
      <c r="C47" s="30"/>
      <c r="D47" s="88"/>
      <c r="E47" s="30"/>
      <c r="F47" s="30"/>
      <c r="G47" s="26"/>
      <c r="H47" s="26"/>
      <c r="I47" s="67">
        <f t="shared" si="5"/>
        <v>0</v>
      </c>
    </row>
    <row r="48" spans="1:9" x14ac:dyDescent="0.35">
      <c r="A48" s="3"/>
      <c r="B48" s="30"/>
      <c r="C48" s="30"/>
      <c r="D48" s="88"/>
      <c r="E48" s="30"/>
      <c r="F48" s="30"/>
      <c r="G48" s="26"/>
      <c r="H48" s="26"/>
      <c r="I48" s="67">
        <f t="shared" si="5"/>
        <v>0</v>
      </c>
    </row>
    <row r="49" spans="1:9" x14ac:dyDescent="0.35">
      <c r="A49" s="3"/>
      <c r="C49" s="3"/>
      <c r="G49" s="4"/>
      <c r="H49" s="4"/>
      <c r="I49" s="67">
        <f>SUM(I46:I48)</f>
        <v>0</v>
      </c>
    </row>
    <row r="51" spans="1:9" x14ac:dyDescent="0.35">
      <c r="A51" s="26" t="s">
        <v>75</v>
      </c>
      <c r="B51" s="241"/>
      <c r="C51" s="242"/>
      <c r="D51" s="242"/>
      <c r="E51" s="243"/>
      <c r="F51" s="30"/>
      <c r="G51" s="26"/>
      <c r="H51" s="26"/>
      <c r="I51" s="67"/>
    </row>
    <row r="52" spans="1:9" x14ac:dyDescent="0.35">
      <c r="A52" s="3"/>
      <c r="B52" s="30"/>
      <c r="C52" s="30"/>
      <c r="D52" s="88"/>
      <c r="E52" s="30"/>
      <c r="F52" s="30"/>
      <c r="G52" s="26"/>
      <c r="H52" s="26"/>
      <c r="I52" s="67">
        <f t="shared" ref="I52:I54" si="6">SUM(G52:H52)</f>
        <v>0</v>
      </c>
    </row>
    <row r="53" spans="1:9" x14ac:dyDescent="0.35">
      <c r="A53" s="3"/>
      <c r="B53" s="30"/>
      <c r="C53" s="30"/>
      <c r="D53" s="88"/>
      <c r="E53" s="30"/>
      <c r="F53" s="30"/>
      <c r="G53" s="26"/>
      <c r="H53" s="26"/>
      <c r="I53" s="67">
        <f t="shared" si="6"/>
        <v>0</v>
      </c>
    </row>
    <row r="54" spans="1:9" x14ac:dyDescent="0.35">
      <c r="A54" s="3"/>
      <c r="B54" s="30"/>
      <c r="C54" s="30"/>
      <c r="D54" s="88"/>
      <c r="E54" s="30"/>
      <c r="F54" s="30"/>
      <c r="G54" s="26"/>
      <c r="H54" s="26"/>
      <c r="I54" s="67">
        <f t="shared" si="6"/>
        <v>0</v>
      </c>
    </row>
    <row r="55" spans="1:9" x14ac:dyDescent="0.35">
      <c r="A55" s="3"/>
      <c r="C55" s="3"/>
      <c r="G55" s="4"/>
      <c r="H55" s="4"/>
      <c r="I55" s="67">
        <f>SUM(I52:I54)</f>
        <v>0</v>
      </c>
    </row>
    <row r="57" spans="1:9" x14ac:dyDescent="0.35">
      <c r="A57" s="26" t="s">
        <v>76</v>
      </c>
      <c r="B57" s="241"/>
      <c r="C57" s="242"/>
      <c r="D57" s="242"/>
      <c r="E57" s="243"/>
      <c r="F57" s="30"/>
      <c r="G57" s="26"/>
      <c r="H57" s="26"/>
      <c r="I57" s="67"/>
    </row>
    <row r="58" spans="1:9" x14ac:dyDescent="0.35">
      <c r="A58" s="3"/>
      <c r="B58" s="30"/>
      <c r="C58" s="30"/>
      <c r="D58" s="88"/>
      <c r="E58" s="30"/>
      <c r="F58" s="30"/>
      <c r="G58" s="26"/>
      <c r="H58" s="26"/>
      <c r="I58" s="67">
        <f t="shared" ref="I58:I60" si="7">SUM(G58:H58)</f>
        <v>0</v>
      </c>
    </row>
    <row r="59" spans="1:9" x14ac:dyDescent="0.35">
      <c r="A59" s="3"/>
      <c r="B59" s="30"/>
      <c r="C59" s="30"/>
      <c r="D59" s="88"/>
      <c r="E59" s="30"/>
      <c r="F59" s="30"/>
      <c r="G59" s="26"/>
      <c r="H59" s="26"/>
      <c r="I59" s="67">
        <f t="shared" si="7"/>
        <v>0</v>
      </c>
    </row>
    <row r="60" spans="1:9" x14ac:dyDescent="0.35">
      <c r="A60" s="3"/>
      <c r="B60" s="30"/>
      <c r="C60" s="30"/>
      <c r="D60" s="88"/>
      <c r="E60" s="30"/>
      <c r="F60" s="30"/>
      <c r="G60" s="26"/>
      <c r="H60" s="26"/>
      <c r="I60" s="67">
        <f t="shared" si="7"/>
        <v>0</v>
      </c>
    </row>
    <row r="61" spans="1:9" x14ac:dyDescent="0.35">
      <c r="A61" s="3"/>
      <c r="C61" s="3"/>
      <c r="G61" s="4"/>
      <c r="H61" s="4"/>
      <c r="I61" s="67">
        <f>SUM(I58:I60)</f>
        <v>0</v>
      </c>
    </row>
  </sheetData>
  <sortState xmlns:xlrd2="http://schemas.microsoft.com/office/spreadsheetml/2017/richdata2" ref="B4:I13">
    <sortCondition sortBy="cellColor" ref="F4:F13" dxfId="61"/>
    <sortCondition ref="F4:F13"/>
  </sortState>
  <mergeCells count="14">
    <mergeCell ref="B51:E51"/>
    <mergeCell ref="B57:E57"/>
    <mergeCell ref="G31:G32"/>
    <mergeCell ref="H31:H32"/>
    <mergeCell ref="I31:I32"/>
    <mergeCell ref="B33:E33"/>
    <mergeCell ref="B39:E39"/>
    <mergeCell ref="B45:E45"/>
    <mergeCell ref="F31:F32"/>
    <mergeCell ref="A31:A32"/>
    <mergeCell ref="B31:B32"/>
    <mergeCell ref="C31:C32"/>
    <mergeCell ref="D31:D32"/>
    <mergeCell ref="E31:E32"/>
  </mergeCells>
  <conditionalFormatting sqref="G3:I27">
    <cfRule type="cellIs" dxfId="47" priority="2" operator="equal">
      <formula>0</formula>
    </cfRule>
  </conditionalFormatting>
  <conditionalFormatting sqref="I33:I61">
    <cfRule type="cellIs" dxfId="46" priority="1" operator="equal">
      <formula>0</formula>
    </cfRule>
  </conditionalFormatting>
  <printOptions horizontalCentered="1"/>
  <pageMargins left="0.51181102362204722" right="0.43307086614173229" top="0.51181102362204722" bottom="0.43307086614173229" header="0.55118110236220474" footer="0.51181102362204722"/>
  <pageSetup paperSize="9" scale="69" orientation="landscape" r:id="rId1"/>
  <headerFooter alignWithMargins="0">
    <oddFooter>&amp;R&amp;P</oddFooter>
  </headerFooter>
  <rowBreaks count="1" manualBreakCount="1">
    <brk id="49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4"/>
  </sheetPr>
  <dimension ref="A1:J63"/>
  <sheetViews>
    <sheetView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43" sqref="B43"/>
    </sheetView>
  </sheetViews>
  <sheetFormatPr defaultColWidth="9.1328125" defaultRowHeight="15" x14ac:dyDescent="0.35"/>
  <cols>
    <col min="1" max="1" width="6" style="4" customWidth="1"/>
    <col min="2" max="2" width="27" style="3" customWidth="1"/>
    <col min="3" max="3" width="6.1328125" style="4" customWidth="1"/>
    <col min="4" max="4" width="17.265625" style="98" customWidth="1"/>
    <col min="5" max="5" width="100.265625" style="3" customWidth="1"/>
    <col min="6" max="6" width="16.1328125" style="10" bestFit="1" customWidth="1"/>
    <col min="7" max="8" width="6.73046875" style="9" customWidth="1"/>
    <col min="9" max="9" width="6.86328125" style="15" bestFit="1" customWidth="1"/>
    <col min="10" max="16384" width="9.1328125" style="3"/>
  </cols>
  <sheetData>
    <row r="1" spans="1:10" ht="24.75" customHeight="1" x14ac:dyDescent="0.35">
      <c r="A1" s="11" t="s">
        <v>20</v>
      </c>
    </row>
    <row r="2" spans="1:10" s="2" customFormat="1" x14ac:dyDescent="0.4">
      <c r="A2" s="12" t="s">
        <v>5</v>
      </c>
      <c r="B2" s="13" t="s">
        <v>3</v>
      </c>
      <c r="C2" s="12" t="s">
        <v>0</v>
      </c>
      <c r="D2" s="160" t="s">
        <v>2</v>
      </c>
      <c r="E2" s="13" t="s">
        <v>1</v>
      </c>
      <c r="F2" s="13" t="s">
        <v>156</v>
      </c>
      <c r="G2" s="14">
        <v>1</v>
      </c>
      <c r="H2" s="14">
        <v>2</v>
      </c>
      <c r="I2" s="14" t="s">
        <v>4</v>
      </c>
    </row>
    <row r="3" spans="1:10" x14ac:dyDescent="0.35">
      <c r="A3" s="145" t="s">
        <v>13</v>
      </c>
      <c r="B3" s="89" t="s">
        <v>91</v>
      </c>
      <c r="C3" s="81">
        <v>2012</v>
      </c>
      <c r="D3" s="86" t="s">
        <v>92</v>
      </c>
      <c r="E3" s="154" t="s">
        <v>93</v>
      </c>
      <c r="F3" s="86" t="s">
        <v>6</v>
      </c>
      <c r="G3" s="81">
        <v>71</v>
      </c>
      <c r="H3" s="81">
        <v>64</v>
      </c>
      <c r="I3" s="82">
        <f t="shared" ref="I3:I17" si="0">SUM(G3:H3)</f>
        <v>135</v>
      </c>
    </row>
    <row r="4" spans="1:10" x14ac:dyDescent="0.4">
      <c r="A4" s="145" t="s">
        <v>14</v>
      </c>
      <c r="B4" s="86" t="s">
        <v>109</v>
      </c>
      <c r="C4" s="81">
        <v>2011</v>
      </c>
      <c r="D4" s="86" t="s">
        <v>8</v>
      </c>
      <c r="E4" s="107" t="s">
        <v>80</v>
      </c>
      <c r="F4" s="86" t="s">
        <v>6</v>
      </c>
      <c r="G4" s="81">
        <v>43</v>
      </c>
      <c r="H4" s="81">
        <v>46</v>
      </c>
      <c r="I4" s="82">
        <f t="shared" si="0"/>
        <v>89</v>
      </c>
      <c r="J4" s="4"/>
    </row>
    <row r="5" spans="1:10" x14ac:dyDescent="0.35">
      <c r="A5" s="145" t="s">
        <v>15</v>
      </c>
      <c r="B5" s="86" t="s">
        <v>485</v>
      </c>
      <c r="C5" s="81">
        <v>2011</v>
      </c>
      <c r="D5" s="86" t="s">
        <v>456</v>
      </c>
      <c r="E5" s="89" t="s">
        <v>486</v>
      </c>
      <c r="F5" s="89" t="s">
        <v>471</v>
      </c>
      <c r="G5" s="81">
        <v>60</v>
      </c>
      <c r="H5" s="81">
        <v>73</v>
      </c>
      <c r="I5" s="82">
        <f t="shared" si="0"/>
        <v>133</v>
      </c>
      <c r="J5" s="4"/>
    </row>
    <row r="6" spans="1:10" x14ac:dyDescent="0.35">
      <c r="A6" s="145" t="s">
        <v>75</v>
      </c>
      <c r="B6" s="86" t="s">
        <v>173</v>
      </c>
      <c r="C6" s="81">
        <v>2010</v>
      </c>
      <c r="D6" s="86" t="s">
        <v>1303</v>
      </c>
      <c r="E6" s="89" t="s">
        <v>174</v>
      </c>
      <c r="F6" s="89" t="s">
        <v>165</v>
      </c>
      <c r="G6" s="81">
        <v>82</v>
      </c>
      <c r="H6" s="81">
        <v>80</v>
      </c>
      <c r="I6" s="82">
        <f t="shared" si="0"/>
        <v>162</v>
      </c>
    </row>
    <row r="7" spans="1:10" x14ac:dyDescent="0.35">
      <c r="A7" s="145" t="s">
        <v>76</v>
      </c>
      <c r="B7" s="86" t="s">
        <v>175</v>
      </c>
      <c r="C7" s="81">
        <v>2011</v>
      </c>
      <c r="D7" s="86" t="s">
        <v>1303</v>
      </c>
      <c r="E7" s="89" t="s">
        <v>174</v>
      </c>
      <c r="F7" s="89" t="s">
        <v>165</v>
      </c>
      <c r="G7" s="81">
        <v>78</v>
      </c>
      <c r="H7" s="81">
        <v>83</v>
      </c>
      <c r="I7" s="82">
        <f t="shared" si="0"/>
        <v>161</v>
      </c>
    </row>
    <row r="8" spans="1:10" x14ac:dyDescent="0.35">
      <c r="A8" s="145" t="s">
        <v>1133</v>
      </c>
      <c r="B8" s="86" t="s">
        <v>176</v>
      </c>
      <c r="C8" s="81">
        <v>2010</v>
      </c>
      <c r="D8" s="86" t="s">
        <v>1303</v>
      </c>
      <c r="E8" s="89" t="s">
        <v>174</v>
      </c>
      <c r="F8" s="89" t="s">
        <v>165</v>
      </c>
      <c r="G8" s="81">
        <v>78</v>
      </c>
      <c r="H8" s="81">
        <v>79</v>
      </c>
      <c r="I8" s="82">
        <f t="shared" si="0"/>
        <v>157</v>
      </c>
    </row>
    <row r="9" spans="1:10" x14ac:dyDescent="0.4">
      <c r="A9" s="145" t="s">
        <v>1134</v>
      </c>
      <c r="B9" s="107" t="s">
        <v>972</v>
      </c>
      <c r="C9" s="101">
        <v>2013</v>
      </c>
      <c r="D9" s="104" t="s">
        <v>948</v>
      </c>
      <c r="E9" s="100" t="s">
        <v>953</v>
      </c>
      <c r="F9" s="100" t="s">
        <v>948</v>
      </c>
      <c r="G9" s="85">
        <v>51</v>
      </c>
      <c r="H9" s="85">
        <v>54</v>
      </c>
      <c r="I9" s="106">
        <f t="shared" si="0"/>
        <v>105</v>
      </c>
      <c r="J9" s="4"/>
    </row>
    <row r="10" spans="1:10" x14ac:dyDescent="0.4">
      <c r="A10" s="145" t="s">
        <v>1135</v>
      </c>
      <c r="B10" s="107" t="s">
        <v>966</v>
      </c>
      <c r="C10" s="101">
        <v>2010</v>
      </c>
      <c r="D10" s="104" t="s">
        <v>948</v>
      </c>
      <c r="E10" s="100" t="s">
        <v>967</v>
      </c>
      <c r="F10" s="100" t="s">
        <v>1012</v>
      </c>
      <c r="G10" s="85">
        <v>69</v>
      </c>
      <c r="H10" s="85">
        <v>71</v>
      </c>
      <c r="I10" s="106">
        <f t="shared" si="0"/>
        <v>140</v>
      </c>
    </row>
    <row r="11" spans="1:10" x14ac:dyDescent="0.4">
      <c r="A11" s="145" t="s">
        <v>1136</v>
      </c>
      <c r="B11" s="107" t="s">
        <v>968</v>
      </c>
      <c r="C11" s="101">
        <v>2012</v>
      </c>
      <c r="D11" s="104" t="s">
        <v>948</v>
      </c>
      <c r="E11" s="100" t="s">
        <v>969</v>
      </c>
      <c r="F11" s="100" t="s">
        <v>1012</v>
      </c>
      <c r="G11" s="85">
        <v>62</v>
      </c>
      <c r="H11" s="85">
        <v>70</v>
      </c>
      <c r="I11" s="106">
        <f t="shared" si="0"/>
        <v>132</v>
      </c>
    </row>
    <row r="12" spans="1:10" x14ac:dyDescent="0.4">
      <c r="A12" s="145" t="s">
        <v>1137</v>
      </c>
      <c r="B12" s="102" t="s">
        <v>970</v>
      </c>
      <c r="C12" s="103">
        <v>2012</v>
      </c>
      <c r="D12" s="104" t="s">
        <v>948</v>
      </c>
      <c r="E12" s="105" t="s">
        <v>971</v>
      </c>
      <c r="F12" s="100" t="s">
        <v>1012</v>
      </c>
      <c r="G12" s="85">
        <v>60</v>
      </c>
      <c r="H12" s="85">
        <v>67</v>
      </c>
      <c r="I12" s="106">
        <f t="shared" si="0"/>
        <v>127</v>
      </c>
    </row>
    <row r="13" spans="1:10" x14ac:dyDescent="0.35">
      <c r="A13" s="145" t="s">
        <v>1138</v>
      </c>
      <c r="B13" s="86" t="s">
        <v>200</v>
      </c>
      <c r="C13" s="81">
        <v>2010</v>
      </c>
      <c r="D13" s="86" t="s">
        <v>1130</v>
      </c>
      <c r="E13" s="89" t="s">
        <v>201</v>
      </c>
      <c r="F13" s="89" t="s">
        <v>180</v>
      </c>
      <c r="G13" s="81">
        <v>75</v>
      </c>
      <c r="H13" s="81">
        <v>78</v>
      </c>
      <c r="I13" s="82">
        <f t="shared" si="0"/>
        <v>153</v>
      </c>
    </row>
    <row r="14" spans="1:10" x14ac:dyDescent="0.35">
      <c r="A14" s="145" t="s">
        <v>1139</v>
      </c>
      <c r="B14" s="86" t="s">
        <v>202</v>
      </c>
      <c r="C14" s="81">
        <v>2012</v>
      </c>
      <c r="D14" s="86" t="s">
        <v>1304</v>
      </c>
      <c r="E14" s="89" t="s">
        <v>203</v>
      </c>
      <c r="F14" s="89" t="s">
        <v>180</v>
      </c>
      <c r="G14" s="81">
        <v>72</v>
      </c>
      <c r="H14" s="81">
        <v>67</v>
      </c>
      <c r="I14" s="82">
        <f t="shared" si="0"/>
        <v>139</v>
      </c>
    </row>
    <row r="15" spans="1:10" x14ac:dyDescent="0.35">
      <c r="A15" s="145" t="s">
        <v>1140</v>
      </c>
      <c r="B15" s="89" t="s">
        <v>204</v>
      </c>
      <c r="C15" s="81">
        <v>2014</v>
      </c>
      <c r="D15" s="86" t="s">
        <v>1128</v>
      </c>
      <c r="E15" s="89" t="s">
        <v>205</v>
      </c>
      <c r="F15" s="89" t="s">
        <v>180</v>
      </c>
      <c r="G15" s="81">
        <v>59</v>
      </c>
      <c r="H15" s="81">
        <v>58</v>
      </c>
      <c r="I15" s="82">
        <f t="shared" si="0"/>
        <v>117</v>
      </c>
    </row>
    <row r="16" spans="1:10" x14ac:dyDescent="0.35">
      <c r="A16" s="145" t="s">
        <v>1141</v>
      </c>
      <c r="B16" s="89" t="s">
        <v>541</v>
      </c>
      <c r="C16" s="81">
        <v>2010</v>
      </c>
      <c r="D16" s="86" t="s">
        <v>542</v>
      </c>
      <c r="E16" s="89" t="s">
        <v>543</v>
      </c>
      <c r="F16" s="89" t="s">
        <v>505</v>
      </c>
      <c r="G16" s="81">
        <v>69</v>
      </c>
      <c r="H16" s="81">
        <v>67</v>
      </c>
      <c r="I16" s="82">
        <f t="shared" si="0"/>
        <v>136</v>
      </c>
    </row>
    <row r="17" spans="1:9" x14ac:dyDescent="0.35">
      <c r="A17" s="145" t="s">
        <v>1142</v>
      </c>
      <c r="B17" s="86" t="s">
        <v>544</v>
      </c>
      <c r="C17" s="81">
        <v>2013</v>
      </c>
      <c r="D17" s="86" t="s">
        <v>545</v>
      </c>
      <c r="E17" s="89" t="s">
        <v>546</v>
      </c>
      <c r="F17" s="89" t="s">
        <v>505</v>
      </c>
      <c r="G17" s="81">
        <v>49</v>
      </c>
      <c r="H17" s="81">
        <v>55</v>
      </c>
      <c r="I17" s="82">
        <f t="shared" si="0"/>
        <v>104</v>
      </c>
    </row>
    <row r="18" spans="1:9" x14ac:dyDescent="0.4">
      <c r="A18" s="145" t="s">
        <v>1143</v>
      </c>
      <c r="B18" s="107" t="s">
        <v>1078</v>
      </c>
      <c r="C18" s="107">
        <v>2013</v>
      </c>
      <c r="D18" s="95" t="s">
        <v>1079</v>
      </c>
      <c r="E18" s="107" t="s">
        <v>1080</v>
      </c>
      <c r="F18" s="107" t="s">
        <v>1077</v>
      </c>
      <c r="G18" s="85"/>
      <c r="H18" s="85"/>
      <c r="I18" s="146">
        <v>69</v>
      </c>
    </row>
    <row r="19" spans="1:9" x14ac:dyDescent="0.4">
      <c r="A19" s="145" t="s">
        <v>1144</v>
      </c>
      <c r="B19" s="107" t="s">
        <v>1081</v>
      </c>
      <c r="C19" s="107">
        <v>2014</v>
      </c>
      <c r="D19" s="95" t="s">
        <v>1079</v>
      </c>
      <c r="E19" s="107" t="s">
        <v>1082</v>
      </c>
      <c r="F19" s="107" t="s">
        <v>1077</v>
      </c>
      <c r="G19" s="85"/>
      <c r="H19" s="85"/>
      <c r="I19" s="146">
        <v>54</v>
      </c>
    </row>
    <row r="20" spans="1:9" x14ac:dyDescent="0.4">
      <c r="A20" s="145" t="s">
        <v>1145</v>
      </c>
      <c r="B20" s="107" t="s">
        <v>1083</v>
      </c>
      <c r="C20" s="107">
        <v>2012</v>
      </c>
      <c r="D20" s="95" t="s">
        <v>1084</v>
      </c>
      <c r="E20" s="107" t="s">
        <v>1076</v>
      </c>
      <c r="F20" s="107" t="s">
        <v>1077</v>
      </c>
      <c r="G20" s="85"/>
      <c r="H20" s="85"/>
      <c r="I20" s="146">
        <v>46</v>
      </c>
    </row>
    <row r="21" spans="1:9" x14ac:dyDescent="0.35">
      <c r="A21" s="145" t="s">
        <v>1146</v>
      </c>
      <c r="B21" s="86" t="s">
        <v>253</v>
      </c>
      <c r="C21" s="81">
        <v>2012</v>
      </c>
      <c r="D21" s="86" t="s">
        <v>222</v>
      </c>
      <c r="E21" s="89" t="s">
        <v>223</v>
      </c>
      <c r="F21" s="86" t="s">
        <v>216</v>
      </c>
      <c r="G21" s="81">
        <v>77</v>
      </c>
      <c r="H21" s="81">
        <v>84</v>
      </c>
      <c r="I21" s="82">
        <f>SUM(G21:H21)</f>
        <v>161</v>
      </c>
    </row>
    <row r="22" spans="1:9" x14ac:dyDescent="0.35">
      <c r="A22" s="145" t="s">
        <v>1147</v>
      </c>
      <c r="B22" s="86" t="s">
        <v>254</v>
      </c>
      <c r="C22" s="81">
        <v>2011</v>
      </c>
      <c r="D22" s="86" t="s">
        <v>222</v>
      </c>
      <c r="E22" s="89" t="s">
        <v>223</v>
      </c>
      <c r="F22" s="86" t="s">
        <v>216</v>
      </c>
      <c r="G22" s="81">
        <v>78</v>
      </c>
      <c r="H22" s="81">
        <v>80</v>
      </c>
      <c r="I22" s="82">
        <v>158</v>
      </c>
    </row>
    <row r="23" spans="1:9" x14ac:dyDescent="0.35">
      <c r="A23" s="145" t="s">
        <v>1148</v>
      </c>
      <c r="B23" s="86" t="s">
        <v>255</v>
      </c>
      <c r="C23" s="81">
        <v>2010</v>
      </c>
      <c r="D23" s="86" t="s">
        <v>218</v>
      </c>
      <c r="E23" s="89" t="s">
        <v>256</v>
      </c>
      <c r="F23" s="86" t="s">
        <v>216</v>
      </c>
      <c r="G23" s="81">
        <v>78</v>
      </c>
      <c r="H23" s="81">
        <v>75</v>
      </c>
      <c r="I23" s="82">
        <v>153</v>
      </c>
    </row>
    <row r="24" spans="1:9" x14ac:dyDescent="0.4">
      <c r="A24" s="145" t="s">
        <v>1149</v>
      </c>
      <c r="B24" s="95" t="s">
        <v>639</v>
      </c>
      <c r="C24" s="95">
        <v>2012</v>
      </c>
      <c r="D24" s="95" t="s">
        <v>635</v>
      </c>
      <c r="E24" s="95" t="s">
        <v>566</v>
      </c>
      <c r="F24" s="89" t="s">
        <v>567</v>
      </c>
      <c r="G24" s="81">
        <v>74</v>
      </c>
      <c r="H24" s="81">
        <v>75</v>
      </c>
      <c r="I24" s="82">
        <f>SUM(G24:H24)</f>
        <v>149</v>
      </c>
    </row>
    <row r="25" spans="1:9" x14ac:dyDescent="0.4">
      <c r="A25" s="145" t="s">
        <v>1150</v>
      </c>
      <c r="B25" s="95" t="s">
        <v>640</v>
      </c>
      <c r="C25" s="156">
        <v>2010</v>
      </c>
      <c r="D25" s="95" t="s">
        <v>1131</v>
      </c>
      <c r="E25" s="95" t="s">
        <v>581</v>
      </c>
      <c r="F25" s="89" t="s">
        <v>567</v>
      </c>
      <c r="G25" s="81">
        <v>73</v>
      </c>
      <c r="H25" s="81">
        <v>75</v>
      </c>
      <c r="I25" s="82">
        <f>SUM(G25:H25)</f>
        <v>148</v>
      </c>
    </row>
    <row r="26" spans="1:9" x14ac:dyDescent="0.4">
      <c r="A26" s="145" t="s">
        <v>1151</v>
      </c>
      <c r="B26" s="95" t="s">
        <v>641</v>
      </c>
      <c r="C26" s="95">
        <v>2011</v>
      </c>
      <c r="D26" s="95" t="s">
        <v>635</v>
      </c>
      <c r="E26" s="95" t="s">
        <v>572</v>
      </c>
      <c r="F26" s="89" t="s">
        <v>567</v>
      </c>
      <c r="G26" s="81">
        <v>65</v>
      </c>
      <c r="H26" s="81">
        <v>68</v>
      </c>
      <c r="I26" s="82">
        <f>SUM(G26:H26)</f>
        <v>133</v>
      </c>
    </row>
    <row r="27" spans="1:9" x14ac:dyDescent="0.35">
      <c r="A27" s="145" t="s">
        <v>1152</v>
      </c>
      <c r="B27" s="84" t="s">
        <v>691</v>
      </c>
      <c r="C27" s="81">
        <v>2010</v>
      </c>
      <c r="D27" s="86" t="s">
        <v>671</v>
      </c>
      <c r="E27" s="84" t="s">
        <v>672</v>
      </c>
      <c r="F27" s="86" t="s">
        <v>666</v>
      </c>
      <c r="G27" s="81">
        <v>61</v>
      </c>
      <c r="H27" s="81">
        <v>55</v>
      </c>
      <c r="I27" s="82">
        <f>SUM(G27:H27)</f>
        <v>116</v>
      </c>
    </row>
    <row r="28" spans="1:9" x14ac:dyDescent="0.35">
      <c r="A28" s="145" t="s">
        <v>1153</v>
      </c>
      <c r="B28" s="84" t="s">
        <v>692</v>
      </c>
      <c r="C28" s="81">
        <v>2013</v>
      </c>
      <c r="D28" s="86" t="s">
        <v>664</v>
      </c>
      <c r="E28" s="84" t="s">
        <v>693</v>
      </c>
      <c r="F28" s="86" t="s">
        <v>666</v>
      </c>
      <c r="G28" s="81">
        <v>55</v>
      </c>
      <c r="H28" s="81">
        <v>61</v>
      </c>
      <c r="I28" s="82">
        <f>SUM(G28:H28)</f>
        <v>116</v>
      </c>
    </row>
    <row r="29" spans="1:9" x14ac:dyDescent="0.35">
      <c r="A29" s="145" t="s">
        <v>1154</v>
      </c>
      <c r="B29" s="86" t="s">
        <v>731</v>
      </c>
      <c r="C29" s="81">
        <v>2010</v>
      </c>
      <c r="D29" s="86" t="s">
        <v>712</v>
      </c>
      <c r="E29" s="89" t="s">
        <v>713</v>
      </c>
      <c r="F29" s="89" t="s">
        <v>732</v>
      </c>
      <c r="G29" s="81">
        <v>87</v>
      </c>
      <c r="H29" s="81">
        <v>88</v>
      </c>
      <c r="I29" s="82">
        <v>175</v>
      </c>
    </row>
    <row r="30" spans="1:9" x14ac:dyDescent="0.35">
      <c r="A30" s="145" t="s">
        <v>1155</v>
      </c>
      <c r="B30" s="89" t="s">
        <v>733</v>
      </c>
      <c r="C30" s="81">
        <v>2012</v>
      </c>
      <c r="D30" s="86" t="s">
        <v>712</v>
      </c>
      <c r="E30" s="89" t="s">
        <v>713</v>
      </c>
      <c r="F30" s="89" t="s">
        <v>732</v>
      </c>
      <c r="G30" s="81">
        <v>86</v>
      </c>
      <c r="H30" s="81">
        <v>84</v>
      </c>
      <c r="I30" s="82">
        <v>170</v>
      </c>
    </row>
    <row r="31" spans="1:9" ht="15" customHeight="1" x14ac:dyDescent="0.35">
      <c r="A31" s="145" t="s">
        <v>1156</v>
      </c>
      <c r="B31" s="86" t="s">
        <v>734</v>
      </c>
      <c r="C31" s="81">
        <v>2011</v>
      </c>
      <c r="D31" s="86" t="s">
        <v>712</v>
      </c>
      <c r="E31" s="86" t="s">
        <v>713</v>
      </c>
      <c r="F31" s="89" t="s">
        <v>732</v>
      </c>
      <c r="G31" s="81">
        <v>72</v>
      </c>
      <c r="H31" s="81">
        <v>70</v>
      </c>
      <c r="I31" s="82">
        <v>142</v>
      </c>
    </row>
    <row r="32" spans="1:9" s="276" customFormat="1" ht="15" customHeight="1" x14ac:dyDescent="0.35">
      <c r="A32" s="145" t="s">
        <v>1157</v>
      </c>
      <c r="B32" s="86" t="s">
        <v>766</v>
      </c>
      <c r="C32" s="81">
        <v>2011</v>
      </c>
      <c r="D32" s="86" t="s">
        <v>742</v>
      </c>
      <c r="E32" s="86" t="s">
        <v>743</v>
      </c>
      <c r="F32" s="89" t="s">
        <v>744</v>
      </c>
      <c r="G32" s="81">
        <v>81</v>
      </c>
      <c r="H32" s="81">
        <v>70</v>
      </c>
      <c r="I32" s="82">
        <v>151</v>
      </c>
    </row>
    <row r="33" spans="1:9" s="276" customFormat="1" ht="15" customHeight="1" x14ac:dyDescent="0.35">
      <c r="A33" s="145" t="s">
        <v>1158</v>
      </c>
      <c r="B33" s="86" t="s">
        <v>765</v>
      </c>
      <c r="C33" s="81">
        <v>2010</v>
      </c>
      <c r="D33" s="86" t="s">
        <v>742</v>
      </c>
      <c r="E33" s="86" t="s">
        <v>743</v>
      </c>
      <c r="F33" s="89" t="s">
        <v>744</v>
      </c>
      <c r="G33" s="81">
        <v>69</v>
      </c>
      <c r="H33" s="81">
        <v>69</v>
      </c>
      <c r="I33" s="82">
        <v>138</v>
      </c>
    </row>
    <row r="34" spans="1:9" s="276" customFormat="1" ht="15" customHeight="1" x14ac:dyDescent="0.35">
      <c r="A34" s="145" t="s">
        <v>1159</v>
      </c>
      <c r="B34" s="86" t="s">
        <v>1337</v>
      </c>
      <c r="C34" s="81">
        <v>2012</v>
      </c>
      <c r="D34" s="86" t="s">
        <v>742</v>
      </c>
      <c r="E34" s="86" t="s">
        <v>743</v>
      </c>
      <c r="F34" s="89" t="s">
        <v>744</v>
      </c>
      <c r="G34" s="81">
        <v>67</v>
      </c>
      <c r="H34" s="81">
        <v>62</v>
      </c>
      <c r="I34" s="82">
        <v>129</v>
      </c>
    </row>
    <row r="35" spans="1:9" x14ac:dyDescent="0.35">
      <c r="A35" s="145" t="s">
        <v>1160</v>
      </c>
      <c r="B35" s="86" t="s">
        <v>825</v>
      </c>
      <c r="C35" s="81">
        <v>2011</v>
      </c>
      <c r="D35" s="86" t="s">
        <v>802</v>
      </c>
      <c r="E35" s="89" t="s">
        <v>826</v>
      </c>
      <c r="F35" s="89" t="s">
        <v>770</v>
      </c>
      <c r="G35" s="81">
        <v>82</v>
      </c>
      <c r="H35" s="81">
        <v>81</v>
      </c>
      <c r="I35" s="82">
        <f t="shared" ref="I35:I43" si="1">SUM(G35:H35)</f>
        <v>163</v>
      </c>
    </row>
    <row r="36" spans="1:9" x14ac:dyDescent="0.35">
      <c r="A36" s="145" t="s">
        <v>1161</v>
      </c>
      <c r="B36" s="89" t="s">
        <v>827</v>
      </c>
      <c r="C36" s="81">
        <v>2012</v>
      </c>
      <c r="D36" s="86" t="s">
        <v>775</v>
      </c>
      <c r="E36" s="89" t="s">
        <v>786</v>
      </c>
      <c r="F36" s="89" t="s">
        <v>770</v>
      </c>
      <c r="G36" s="81">
        <v>84</v>
      </c>
      <c r="H36" s="81">
        <v>72</v>
      </c>
      <c r="I36" s="82">
        <f t="shared" si="1"/>
        <v>156</v>
      </c>
    </row>
    <row r="37" spans="1:9" x14ac:dyDescent="0.35">
      <c r="A37" s="145" t="s">
        <v>1162</v>
      </c>
      <c r="B37" s="86" t="s">
        <v>828</v>
      </c>
      <c r="C37" s="81">
        <v>2011</v>
      </c>
      <c r="D37" s="86" t="s">
        <v>775</v>
      </c>
      <c r="E37" s="89" t="s">
        <v>786</v>
      </c>
      <c r="F37" s="89" t="s">
        <v>770</v>
      </c>
      <c r="G37" s="81">
        <v>75</v>
      </c>
      <c r="H37" s="81">
        <v>72</v>
      </c>
      <c r="I37" s="82">
        <f t="shared" si="1"/>
        <v>147</v>
      </c>
    </row>
    <row r="38" spans="1:9" x14ac:dyDescent="0.35">
      <c r="A38" s="145" t="s">
        <v>1163</v>
      </c>
      <c r="B38" s="86" t="s">
        <v>308</v>
      </c>
      <c r="C38" s="81">
        <v>2010</v>
      </c>
      <c r="D38" s="86" t="s">
        <v>309</v>
      </c>
      <c r="E38" s="86" t="s">
        <v>310</v>
      </c>
      <c r="F38" s="89" t="s">
        <v>277</v>
      </c>
      <c r="G38" s="81">
        <v>85</v>
      </c>
      <c r="H38" s="81">
        <v>83</v>
      </c>
      <c r="I38" s="82">
        <f t="shared" si="1"/>
        <v>168</v>
      </c>
    </row>
    <row r="39" spans="1:9" x14ac:dyDescent="0.35">
      <c r="A39" s="145" t="s">
        <v>1164</v>
      </c>
      <c r="B39" s="86" t="s">
        <v>311</v>
      </c>
      <c r="C39" s="81">
        <v>2010</v>
      </c>
      <c r="D39" s="86" t="s">
        <v>309</v>
      </c>
      <c r="E39" s="86" t="s">
        <v>310</v>
      </c>
      <c r="F39" s="89" t="s">
        <v>277</v>
      </c>
      <c r="G39" s="137">
        <v>78</v>
      </c>
      <c r="H39" s="137">
        <v>77</v>
      </c>
      <c r="I39" s="82">
        <f t="shared" si="1"/>
        <v>155</v>
      </c>
    </row>
    <row r="40" spans="1:9" x14ac:dyDescent="0.4">
      <c r="A40" s="145" t="s">
        <v>1165</v>
      </c>
      <c r="B40" s="155" t="s">
        <v>312</v>
      </c>
      <c r="C40" s="137">
        <v>2012</v>
      </c>
      <c r="D40" s="95" t="s">
        <v>313</v>
      </c>
      <c r="E40" s="155" t="s">
        <v>314</v>
      </c>
      <c r="F40" s="89" t="s">
        <v>277</v>
      </c>
      <c r="G40" s="137">
        <v>66</v>
      </c>
      <c r="H40" s="137">
        <v>77</v>
      </c>
      <c r="I40" s="82">
        <f t="shared" si="1"/>
        <v>143</v>
      </c>
    </row>
    <row r="41" spans="1:9" x14ac:dyDescent="0.4">
      <c r="A41" s="145" t="s">
        <v>1166</v>
      </c>
      <c r="B41" s="107" t="s">
        <v>918</v>
      </c>
      <c r="C41" s="81">
        <v>2010</v>
      </c>
      <c r="D41" s="95" t="s">
        <v>901</v>
      </c>
      <c r="E41" s="107" t="s">
        <v>902</v>
      </c>
      <c r="F41" s="89" t="s">
        <v>903</v>
      </c>
      <c r="G41" s="81">
        <v>83</v>
      </c>
      <c r="H41" s="81">
        <v>83</v>
      </c>
      <c r="I41" s="82">
        <f t="shared" si="1"/>
        <v>166</v>
      </c>
    </row>
    <row r="42" spans="1:9" x14ac:dyDescent="0.4">
      <c r="A42" s="145" t="s">
        <v>1167</v>
      </c>
      <c r="B42" s="86" t="s">
        <v>919</v>
      </c>
      <c r="C42" s="81">
        <v>2011</v>
      </c>
      <c r="D42" s="95" t="s">
        <v>907</v>
      </c>
      <c r="E42" s="107" t="s">
        <v>911</v>
      </c>
      <c r="F42" s="89" t="s">
        <v>903</v>
      </c>
      <c r="G42" s="81">
        <v>78</v>
      </c>
      <c r="H42" s="81">
        <v>83</v>
      </c>
      <c r="I42" s="82">
        <f t="shared" si="1"/>
        <v>161</v>
      </c>
    </row>
    <row r="43" spans="1:9" x14ac:dyDescent="0.4">
      <c r="A43" s="145" t="s">
        <v>1168</v>
      </c>
      <c r="B43" s="107" t="s">
        <v>920</v>
      </c>
      <c r="C43" s="81">
        <v>2011</v>
      </c>
      <c r="D43" s="95" t="s">
        <v>901</v>
      </c>
      <c r="E43" s="107" t="s">
        <v>902</v>
      </c>
      <c r="F43" s="89" t="s">
        <v>903</v>
      </c>
      <c r="G43" s="81">
        <v>69</v>
      </c>
      <c r="H43" s="81">
        <v>72</v>
      </c>
      <c r="I43" s="82">
        <f t="shared" si="1"/>
        <v>141</v>
      </c>
    </row>
    <row r="44" spans="1:9" x14ac:dyDescent="0.35">
      <c r="A44" s="145" t="s">
        <v>1169</v>
      </c>
      <c r="B44" s="113" t="s">
        <v>177</v>
      </c>
      <c r="C44" s="35">
        <v>2011</v>
      </c>
      <c r="D44" s="113" t="s">
        <v>1303</v>
      </c>
      <c r="E44" s="90" t="s">
        <v>174</v>
      </c>
      <c r="F44" s="90" t="s">
        <v>165</v>
      </c>
      <c r="G44" s="35">
        <v>74</v>
      </c>
      <c r="H44" s="35">
        <v>77</v>
      </c>
      <c r="I44" s="34">
        <v>151</v>
      </c>
    </row>
    <row r="45" spans="1:9" x14ac:dyDescent="0.35">
      <c r="A45" s="145" t="s">
        <v>1170</v>
      </c>
      <c r="B45" s="113" t="s">
        <v>257</v>
      </c>
      <c r="C45" s="35">
        <v>2011</v>
      </c>
      <c r="D45" s="113" t="s">
        <v>218</v>
      </c>
      <c r="E45" s="113" t="s">
        <v>225</v>
      </c>
      <c r="F45" s="113" t="s">
        <v>216</v>
      </c>
      <c r="G45" s="35">
        <v>74</v>
      </c>
      <c r="H45" s="35">
        <v>71</v>
      </c>
      <c r="I45" s="34">
        <v>145</v>
      </c>
    </row>
    <row r="46" spans="1:9" x14ac:dyDescent="0.35">
      <c r="A46" s="145" t="s">
        <v>1171</v>
      </c>
      <c r="B46" s="113" t="s">
        <v>829</v>
      </c>
      <c r="C46" s="35">
        <v>2011</v>
      </c>
      <c r="D46" s="113" t="s">
        <v>775</v>
      </c>
      <c r="E46" s="90" t="s">
        <v>786</v>
      </c>
      <c r="F46" s="90" t="s">
        <v>770</v>
      </c>
      <c r="G46" s="35">
        <v>76</v>
      </c>
      <c r="H46" s="35">
        <v>65</v>
      </c>
      <c r="I46" s="34">
        <f>SUM(G46:H46)</f>
        <v>141</v>
      </c>
    </row>
    <row r="47" spans="1:9" x14ac:dyDescent="0.4">
      <c r="A47" s="145" t="s">
        <v>1172</v>
      </c>
      <c r="B47" s="111" t="s">
        <v>921</v>
      </c>
      <c r="C47" s="26">
        <v>2011</v>
      </c>
      <c r="D47" s="96" t="s">
        <v>901</v>
      </c>
      <c r="E47" s="111" t="s">
        <v>902</v>
      </c>
      <c r="F47" s="90" t="s">
        <v>903</v>
      </c>
      <c r="G47" s="35">
        <v>65</v>
      </c>
      <c r="H47" s="35">
        <v>73</v>
      </c>
      <c r="I47" s="34">
        <f>SUM(G47:H47)</f>
        <v>138</v>
      </c>
    </row>
    <row r="48" spans="1:9" x14ac:dyDescent="0.4">
      <c r="A48" s="145" t="s">
        <v>1173</v>
      </c>
      <c r="B48" s="96" t="s">
        <v>642</v>
      </c>
      <c r="C48" s="119">
        <v>2013</v>
      </c>
      <c r="D48" s="96" t="s">
        <v>1131</v>
      </c>
      <c r="E48" s="96" t="s">
        <v>581</v>
      </c>
      <c r="F48" s="157" t="s">
        <v>567</v>
      </c>
      <c r="G48" s="97">
        <v>57</v>
      </c>
      <c r="H48" s="97">
        <v>75</v>
      </c>
      <c r="I48" s="83">
        <f>SUM(G48:H48)</f>
        <v>132</v>
      </c>
    </row>
    <row r="49" spans="1:9" x14ac:dyDescent="0.35">
      <c r="A49" s="145" t="s">
        <v>1174</v>
      </c>
      <c r="B49" s="113" t="s">
        <v>830</v>
      </c>
      <c r="C49" s="35">
        <v>2011</v>
      </c>
      <c r="D49" s="113" t="s">
        <v>775</v>
      </c>
      <c r="E49" s="90" t="s">
        <v>776</v>
      </c>
      <c r="F49" s="90" t="s">
        <v>770</v>
      </c>
      <c r="G49" s="35">
        <v>61</v>
      </c>
      <c r="H49" s="35">
        <v>68</v>
      </c>
      <c r="I49" s="34">
        <f>SUM(G49:H49)</f>
        <v>129</v>
      </c>
    </row>
    <row r="50" spans="1:9" x14ac:dyDescent="0.4">
      <c r="A50" s="145" t="s">
        <v>1175</v>
      </c>
      <c r="B50" s="96" t="s">
        <v>643</v>
      </c>
      <c r="C50" s="119">
        <v>2012</v>
      </c>
      <c r="D50" s="96" t="s">
        <v>1131</v>
      </c>
      <c r="E50" s="96" t="s">
        <v>581</v>
      </c>
      <c r="F50" s="157" t="s">
        <v>567</v>
      </c>
      <c r="G50" s="97">
        <v>71</v>
      </c>
      <c r="H50" s="97">
        <v>56</v>
      </c>
      <c r="I50" s="83">
        <f>SUM(G50:H50)</f>
        <v>127</v>
      </c>
    </row>
    <row r="51" spans="1:9" x14ac:dyDescent="0.35">
      <c r="A51" s="145" t="s">
        <v>1176</v>
      </c>
      <c r="B51" s="113" t="s">
        <v>735</v>
      </c>
      <c r="C51" s="35">
        <v>2011</v>
      </c>
      <c r="D51" s="113" t="s">
        <v>712</v>
      </c>
      <c r="E51" s="90" t="s">
        <v>713</v>
      </c>
      <c r="F51" s="90" t="s">
        <v>732</v>
      </c>
      <c r="G51" s="35">
        <v>68</v>
      </c>
      <c r="H51" s="35">
        <v>59</v>
      </c>
      <c r="I51" s="34">
        <v>127</v>
      </c>
    </row>
    <row r="52" spans="1:9" x14ac:dyDescent="0.35">
      <c r="A52" s="145" t="s">
        <v>1177</v>
      </c>
      <c r="B52" s="140" t="s">
        <v>315</v>
      </c>
      <c r="C52" s="139">
        <v>2012</v>
      </c>
      <c r="D52" s="140" t="s">
        <v>277</v>
      </c>
      <c r="E52" s="138" t="s">
        <v>282</v>
      </c>
      <c r="F52" s="138" t="s">
        <v>277</v>
      </c>
      <c r="G52" s="139">
        <v>63</v>
      </c>
      <c r="H52" s="139">
        <v>62</v>
      </c>
      <c r="I52" s="34">
        <f>SUM(G52:H52)</f>
        <v>125</v>
      </c>
    </row>
    <row r="53" spans="1:9" x14ac:dyDescent="0.4">
      <c r="A53" s="145" t="s">
        <v>1178</v>
      </c>
      <c r="B53" s="111" t="s">
        <v>1338</v>
      </c>
      <c r="C53" s="112">
        <v>2011</v>
      </c>
      <c r="D53" s="96" t="s">
        <v>742</v>
      </c>
      <c r="E53" s="111" t="s">
        <v>743</v>
      </c>
      <c r="F53" s="90" t="s">
        <v>744</v>
      </c>
      <c r="G53" s="139">
        <v>51</v>
      </c>
      <c r="H53" s="139">
        <v>74</v>
      </c>
      <c r="I53" s="34">
        <v>125</v>
      </c>
    </row>
    <row r="54" spans="1:9" x14ac:dyDescent="0.35">
      <c r="A54" s="145" t="s">
        <v>1179</v>
      </c>
      <c r="B54" s="161" t="s">
        <v>759</v>
      </c>
      <c r="C54" s="35">
        <v>2008</v>
      </c>
      <c r="D54" s="113" t="s">
        <v>742</v>
      </c>
      <c r="E54" s="90" t="s">
        <v>760</v>
      </c>
      <c r="F54" s="90" t="s">
        <v>744</v>
      </c>
      <c r="G54" s="35">
        <v>59</v>
      </c>
      <c r="H54" s="35">
        <v>65</v>
      </c>
      <c r="I54" s="34">
        <f>SUM(G54:H54)</f>
        <v>124</v>
      </c>
    </row>
    <row r="55" spans="1:9" x14ac:dyDescent="0.35">
      <c r="A55" s="145" t="s">
        <v>1180</v>
      </c>
      <c r="B55" s="113" t="s">
        <v>831</v>
      </c>
      <c r="C55" s="35">
        <v>2013</v>
      </c>
      <c r="D55" s="113" t="s">
        <v>772</v>
      </c>
      <c r="E55" s="90" t="s">
        <v>773</v>
      </c>
      <c r="F55" s="90" t="s">
        <v>770</v>
      </c>
      <c r="G55" s="35">
        <v>63</v>
      </c>
      <c r="H55" s="35">
        <v>55</v>
      </c>
      <c r="I55" s="34">
        <f>SUM(G55:H55)</f>
        <v>118</v>
      </c>
    </row>
    <row r="56" spans="1:9" x14ac:dyDescent="0.35">
      <c r="A56" s="145" t="s">
        <v>1181</v>
      </c>
      <c r="B56" s="113" t="s">
        <v>258</v>
      </c>
      <c r="C56" s="281">
        <v>2013</v>
      </c>
      <c r="D56" s="113" t="s">
        <v>218</v>
      </c>
      <c r="E56" s="113" t="s">
        <v>225</v>
      </c>
      <c r="F56" s="113" t="s">
        <v>216</v>
      </c>
      <c r="G56" s="35">
        <v>43</v>
      </c>
      <c r="H56" s="35">
        <v>68</v>
      </c>
      <c r="I56" s="34">
        <v>111</v>
      </c>
    </row>
    <row r="57" spans="1:9" x14ac:dyDescent="0.35">
      <c r="A57" s="145" t="s">
        <v>1182</v>
      </c>
      <c r="B57" s="162" t="s">
        <v>761</v>
      </c>
      <c r="C57" s="278">
        <v>2007</v>
      </c>
      <c r="D57" s="88" t="s">
        <v>750</v>
      </c>
      <c r="E57" s="88" t="s">
        <v>751</v>
      </c>
      <c r="F57" s="90" t="s">
        <v>744</v>
      </c>
      <c r="G57" s="35">
        <v>62</v>
      </c>
      <c r="H57" s="35">
        <v>48</v>
      </c>
      <c r="I57" s="34">
        <f>SUM(G57:H57)</f>
        <v>110</v>
      </c>
    </row>
    <row r="58" spans="1:9" x14ac:dyDescent="0.35">
      <c r="A58" s="145" t="s">
        <v>1183</v>
      </c>
      <c r="B58" s="113" t="s">
        <v>259</v>
      </c>
      <c r="C58" s="35">
        <v>2013</v>
      </c>
      <c r="D58" s="113" t="s">
        <v>218</v>
      </c>
      <c r="E58" s="113" t="s">
        <v>225</v>
      </c>
      <c r="F58" s="113" t="s">
        <v>216</v>
      </c>
      <c r="G58" s="35">
        <v>39</v>
      </c>
      <c r="H58" s="35">
        <v>62</v>
      </c>
      <c r="I58" s="34">
        <v>101</v>
      </c>
    </row>
    <row r="59" spans="1:9" x14ac:dyDescent="0.35">
      <c r="A59" s="145" t="s">
        <v>1184</v>
      </c>
      <c r="B59" s="113" t="s">
        <v>832</v>
      </c>
      <c r="C59" s="281">
        <v>2014</v>
      </c>
      <c r="D59" s="113" t="s">
        <v>772</v>
      </c>
      <c r="E59" s="279" t="s">
        <v>773</v>
      </c>
      <c r="F59" s="90" t="s">
        <v>770</v>
      </c>
      <c r="G59" s="281">
        <v>56</v>
      </c>
      <c r="H59" s="281">
        <v>44</v>
      </c>
      <c r="I59" s="34">
        <f>SUM(G59:H59)</f>
        <v>100</v>
      </c>
    </row>
    <row r="60" spans="1:9" s="277" customFormat="1" x14ac:dyDescent="0.4">
      <c r="A60" s="145" t="s">
        <v>1185</v>
      </c>
      <c r="B60" s="111" t="s">
        <v>316</v>
      </c>
      <c r="C60" s="112">
        <v>2011</v>
      </c>
      <c r="D60" s="96" t="s">
        <v>1302</v>
      </c>
      <c r="E60" s="111" t="s">
        <v>317</v>
      </c>
      <c r="F60" s="90" t="s">
        <v>277</v>
      </c>
      <c r="G60" s="139">
        <v>34</v>
      </c>
      <c r="H60" s="139">
        <v>65</v>
      </c>
      <c r="I60" s="280">
        <f>SUM(G60:H60)</f>
        <v>99</v>
      </c>
    </row>
    <row r="61" spans="1:9" s="277" customFormat="1" x14ac:dyDescent="0.35">
      <c r="A61" s="145" t="s">
        <v>1186</v>
      </c>
      <c r="B61" s="113" t="s">
        <v>833</v>
      </c>
      <c r="C61" s="281">
        <v>2011</v>
      </c>
      <c r="D61" s="113" t="s">
        <v>775</v>
      </c>
      <c r="E61" s="279" t="s">
        <v>776</v>
      </c>
      <c r="F61" s="90" t="s">
        <v>770</v>
      </c>
      <c r="G61" s="281">
        <v>26</v>
      </c>
      <c r="H61" s="281">
        <v>25</v>
      </c>
      <c r="I61" s="280">
        <f>SUM(G61:H61)</f>
        <v>51</v>
      </c>
    </row>
    <row r="62" spans="1:9" x14ac:dyDescent="0.4">
      <c r="A62" s="145" t="s">
        <v>1187</v>
      </c>
      <c r="B62" s="111" t="s">
        <v>1339</v>
      </c>
      <c r="C62" s="112">
        <v>2014</v>
      </c>
      <c r="D62" s="96" t="s">
        <v>742</v>
      </c>
      <c r="E62" s="111" t="s">
        <v>743</v>
      </c>
      <c r="F62" s="90" t="s">
        <v>744</v>
      </c>
      <c r="G62" s="139">
        <v>30</v>
      </c>
      <c r="H62" s="139">
        <v>18</v>
      </c>
      <c r="I62" s="34">
        <v>48</v>
      </c>
    </row>
    <row r="63" spans="1:9" x14ac:dyDescent="0.4">
      <c r="A63" s="145" t="s">
        <v>1188</v>
      </c>
      <c r="B63" s="111" t="s">
        <v>1085</v>
      </c>
      <c r="C63" s="111">
        <v>2011</v>
      </c>
      <c r="D63" s="96" t="s">
        <v>1086</v>
      </c>
      <c r="E63" s="111" t="s">
        <v>1087</v>
      </c>
      <c r="F63" s="111" t="s">
        <v>1077</v>
      </c>
      <c r="G63" s="112"/>
      <c r="H63" s="112"/>
      <c r="I63" s="147">
        <v>5</v>
      </c>
    </row>
  </sheetData>
  <sortState xmlns:xlrd2="http://schemas.microsoft.com/office/spreadsheetml/2017/richdata2" ref="B45:I63">
    <sortCondition descending="1" ref="I45:I63"/>
  </sortState>
  <phoneticPr fontId="59" type="noConversion"/>
  <conditionalFormatting sqref="G3:I27">
    <cfRule type="cellIs" dxfId="45" priority="2" operator="equal">
      <formula>0</formula>
    </cfRule>
  </conditionalFormatting>
  <conditionalFormatting sqref="I35:I61">
    <cfRule type="cellIs" dxfId="44" priority="1" operator="equal">
      <formula>0</formula>
    </cfRule>
  </conditionalFormatting>
  <printOptions horizontalCentered="1"/>
  <pageMargins left="0.51181102362204722" right="0.43307086614173229" top="0.51181102362204722" bottom="0.43307086614173229" header="0.55118110236220474" footer="0.51181102362204722"/>
  <pageSetup paperSize="9" scale="69" orientation="landscape" verticalDpi="300" r:id="rId1"/>
  <headerFooter alignWithMargins="0"/>
  <rowBreaks count="1" manualBreakCount="1">
    <brk id="4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4"/>
  </sheetPr>
  <dimension ref="A1:J97"/>
  <sheetViews>
    <sheetView zoomScale="90" zoomScaleNormal="90" workbookViewId="0">
      <pane xSplit="2" ySplit="2" topLeftCell="C20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ColWidth="9.1328125" defaultRowHeight="15" x14ac:dyDescent="0.35"/>
  <cols>
    <col min="1" max="1" width="6" style="4" customWidth="1"/>
    <col min="2" max="2" width="27" style="3" customWidth="1"/>
    <col min="3" max="3" width="6.1328125" style="4" customWidth="1"/>
    <col min="4" max="4" width="17.265625" style="98" customWidth="1"/>
    <col min="5" max="5" width="100.265625" style="3" customWidth="1"/>
    <col min="6" max="6" width="16.1328125" style="3" bestFit="1" customWidth="1"/>
    <col min="7" max="8" width="6.73046875" style="4" customWidth="1"/>
    <col min="9" max="9" width="6.86328125" style="15" bestFit="1" customWidth="1"/>
    <col min="10" max="16384" width="9.1328125" style="3"/>
  </cols>
  <sheetData>
    <row r="1" spans="1:10" ht="24.75" customHeight="1" x14ac:dyDescent="0.35">
      <c r="A1" s="11" t="s">
        <v>21</v>
      </c>
    </row>
    <row r="2" spans="1:10" s="2" customFormat="1" x14ac:dyDescent="0.4">
      <c r="A2" s="12" t="s">
        <v>5</v>
      </c>
      <c r="B2" s="13" t="s">
        <v>3</v>
      </c>
      <c r="C2" s="12" t="s">
        <v>0</v>
      </c>
      <c r="D2" s="160" t="s">
        <v>2</v>
      </c>
      <c r="E2" s="13" t="s">
        <v>1</v>
      </c>
      <c r="F2" s="13" t="s">
        <v>156</v>
      </c>
      <c r="G2" s="14">
        <v>1</v>
      </c>
      <c r="H2" s="14">
        <v>2</v>
      </c>
      <c r="I2" s="14" t="s">
        <v>4</v>
      </c>
    </row>
    <row r="3" spans="1:10" x14ac:dyDescent="0.35">
      <c r="A3" s="145" t="s">
        <v>13</v>
      </c>
      <c r="B3" s="89" t="s">
        <v>89</v>
      </c>
      <c r="C3" s="81">
        <v>2007</v>
      </c>
      <c r="D3" s="86" t="s">
        <v>86</v>
      </c>
      <c r="E3" s="89" t="s">
        <v>85</v>
      </c>
      <c r="F3" s="89" t="s">
        <v>6</v>
      </c>
      <c r="G3" s="81">
        <v>68</v>
      </c>
      <c r="H3" s="81">
        <v>56</v>
      </c>
      <c r="I3" s="82">
        <f t="shared" ref="I3:I16" si="0">SUM(G3:H3)</f>
        <v>124</v>
      </c>
      <c r="J3" s="78"/>
    </row>
    <row r="4" spans="1:10" x14ac:dyDescent="0.35">
      <c r="A4" s="145" t="s">
        <v>14</v>
      </c>
      <c r="B4" s="89" t="s">
        <v>108</v>
      </c>
      <c r="C4" s="81">
        <v>2007</v>
      </c>
      <c r="D4" s="86" t="s">
        <v>86</v>
      </c>
      <c r="E4" s="89" t="s">
        <v>85</v>
      </c>
      <c r="F4" s="89" t="s">
        <v>6</v>
      </c>
      <c r="G4" s="81">
        <v>55</v>
      </c>
      <c r="H4" s="81">
        <v>66</v>
      </c>
      <c r="I4" s="82">
        <f t="shared" si="0"/>
        <v>121</v>
      </c>
      <c r="J4" s="4"/>
    </row>
    <row r="5" spans="1:10" x14ac:dyDescent="0.35">
      <c r="A5" s="145" t="s">
        <v>15</v>
      </c>
      <c r="B5" s="89" t="s">
        <v>98</v>
      </c>
      <c r="C5" s="81">
        <v>2007</v>
      </c>
      <c r="D5" s="86" t="s">
        <v>7</v>
      </c>
      <c r="E5" s="89" t="s">
        <v>112</v>
      </c>
      <c r="F5" s="89" t="s">
        <v>6</v>
      </c>
      <c r="G5" s="81">
        <v>56</v>
      </c>
      <c r="H5" s="81">
        <v>61</v>
      </c>
      <c r="I5" s="82">
        <f t="shared" si="0"/>
        <v>117</v>
      </c>
    </row>
    <row r="6" spans="1:10" x14ac:dyDescent="0.4">
      <c r="A6" s="145" t="s">
        <v>75</v>
      </c>
      <c r="B6" s="107" t="s">
        <v>487</v>
      </c>
      <c r="C6" s="81">
        <v>2009</v>
      </c>
      <c r="D6" s="86" t="s">
        <v>452</v>
      </c>
      <c r="E6" s="107" t="s">
        <v>488</v>
      </c>
      <c r="F6" s="89" t="s">
        <v>471</v>
      </c>
      <c r="G6" s="81">
        <v>89</v>
      </c>
      <c r="H6" s="81">
        <v>87</v>
      </c>
      <c r="I6" s="82">
        <f t="shared" si="0"/>
        <v>176</v>
      </c>
    </row>
    <row r="7" spans="1:10" x14ac:dyDescent="0.35">
      <c r="A7" s="145" t="s">
        <v>76</v>
      </c>
      <c r="B7" s="86" t="s">
        <v>489</v>
      </c>
      <c r="C7" s="81">
        <v>2007</v>
      </c>
      <c r="D7" s="86" t="s">
        <v>456</v>
      </c>
      <c r="E7" s="89" t="s">
        <v>490</v>
      </c>
      <c r="F7" s="89" t="s">
        <v>471</v>
      </c>
      <c r="G7" s="81">
        <v>90</v>
      </c>
      <c r="H7" s="81">
        <v>86</v>
      </c>
      <c r="I7" s="82">
        <f t="shared" si="0"/>
        <v>176</v>
      </c>
      <c r="J7" s="4"/>
    </row>
    <row r="8" spans="1:10" x14ac:dyDescent="0.35">
      <c r="A8" s="145" t="s">
        <v>1133</v>
      </c>
      <c r="B8" s="86" t="s">
        <v>491</v>
      </c>
      <c r="C8" s="81">
        <v>2008</v>
      </c>
      <c r="D8" s="86" t="s">
        <v>456</v>
      </c>
      <c r="E8" s="89" t="s">
        <v>459</v>
      </c>
      <c r="F8" s="89" t="s">
        <v>471</v>
      </c>
      <c r="G8" s="81">
        <v>82</v>
      </c>
      <c r="H8" s="81">
        <v>85</v>
      </c>
      <c r="I8" s="82">
        <f t="shared" si="0"/>
        <v>167</v>
      </c>
      <c r="J8" s="78"/>
    </row>
    <row r="9" spans="1:10" x14ac:dyDescent="0.35">
      <c r="A9" s="145" t="s">
        <v>1134</v>
      </c>
      <c r="B9" s="89" t="s">
        <v>163</v>
      </c>
      <c r="C9" s="81">
        <v>2007</v>
      </c>
      <c r="D9" s="86" t="s">
        <v>1127</v>
      </c>
      <c r="E9" s="89" t="s">
        <v>164</v>
      </c>
      <c r="F9" s="89" t="s">
        <v>165</v>
      </c>
      <c r="G9" s="81">
        <v>88</v>
      </c>
      <c r="H9" s="81">
        <v>87</v>
      </c>
      <c r="I9" s="82">
        <f t="shared" si="0"/>
        <v>175</v>
      </c>
    </row>
    <row r="10" spans="1:10" x14ac:dyDescent="0.35">
      <c r="A10" s="145" t="s">
        <v>1135</v>
      </c>
      <c r="B10" s="86" t="s">
        <v>166</v>
      </c>
      <c r="C10" s="81">
        <v>2009</v>
      </c>
      <c r="D10" s="86" t="s">
        <v>1127</v>
      </c>
      <c r="E10" s="89" t="s">
        <v>164</v>
      </c>
      <c r="F10" s="89" t="s">
        <v>165</v>
      </c>
      <c r="G10" s="81">
        <v>88</v>
      </c>
      <c r="H10" s="81">
        <v>86</v>
      </c>
      <c r="I10" s="82">
        <f t="shared" si="0"/>
        <v>174</v>
      </c>
    </row>
    <row r="11" spans="1:10" x14ac:dyDescent="0.35">
      <c r="A11" s="145" t="s">
        <v>1136</v>
      </c>
      <c r="B11" s="86" t="s">
        <v>167</v>
      </c>
      <c r="C11" s="81">
        <v>2008</v>
      </c>
      <c r="D11" s="86" t="s">
        <v>1127</v>
      </c>
      <c r="E11" s="89" t="s">
        <v>164</v>
      </c>
      <c r="F11" s="89" t="s">
        <v>165</v>
      </c>
      <c r="G11" s="81">
        <v>82</v>
      </c>
      <c r="H11" s="81">
        <v>83</v>
      </c>
      <c r="I11" s="82">
        <f t="shared" si="0"/>
        <v>165</v>
      </c>
    </row>
    <row r="12" spans="1:10" x14ac:dyDescent="0.4">
      <c r="A12" s="145" t="s">
        <v>1137</v>
      </c>
      <c r="B12" s="107" t="s">
        <v>992</v>
      </c>
      <c r="C12" s="101">
        <v>2007</v>
      </c>
      <c r="D12" s="104" t="s">
        <v>948</v>
      </c>
      <c r="E12" s="100" t="s">
        <v>987</v>
      </c>
      <c r="F12" s="100" t="s">
        <v>948</v>
      </c>
      <c r="G12" s="85">
        <v>77</v>
      </c>
      <c r="H12" s="85">
        <v>75</v>
      </c>
      <c r="I12" s="106">
        <f t="shared" si="0"/>
        <v>152</v>
      </c>
    </row>
    <row r="13" spans="1:10" x14ac:dyDescent="0.4">
      <c r="A13" s="145" t="s">
        <v>1138</v>
      </c>
      <c r="B13" s="107" t="s">
        <v>993</v>
      </c>
      <c r="C13" s="101">
        <v>2007</v>
      </c>
      <c r="D13" s="104" t="s">
        <v>948</v>
      </c>
      <c r="E13" s="164" t="s">
        <v>994</v>
      </c>
      <c r="F13" s="100" t="s">
        <v>948</v>
      </c>
      <c r="G13" s="85">
        <v>63</v>
      </c>
      <c r="H13" s="85">
        <v>61</v>
      </c>
      <c r="I13" s="106">
        <f t="shared" si="0"/>
        <v>124</v>
      </c>
    </row>
    <row r="14" spans="1:10" x14ac:dyDescent="0.4">
      <c r="A14" s="145" t="s">
        <v>1139</v>
      </c>
      <c r="B14" s="107" t="s">
        <v>986</v>
      </c>
      <c r="C14" s="101">
        <v>2008</v>
      </c>
      <c r="D14" s="104" t="s">
        <v>948</v>
      </c>
      <c r="E14" s="100" t="s">
        <v>987</v>
      </c>
      <c r="F14" s="100" t="s">
        <v>1012</v>
      </c>
      <c r="G14" s="85">
        <v>83</v>
      </c>
      <c r="H14" s="85">
        <v>78</v>
      </c>
      <c r="I14" s="106">
        <f t="shared" si="0"/>
        <v>161</v>
      </c>
    </row>
    <row r="15" spans="1:10" x14ac:dyDescent="0.4">
      <c r="A15" s="145" t="s">
        <v>1140</v>
      </c>
      <c r="B15" s="102" t="s">
        <v>988</v>
      </c>
      <c r="C15" s="103">
        <v>2006</v>
      </c>
      <c r="D15" s="104" t="s">
        <v>948</v>
      </c>
      <c r="E15" s="105" t="s">
        <v>989</v>
      </c>
      <c r="F15" s="100" t="s">
        <v>1012</v>
      </c>
      <c r="G15" s="85">
        <v>82</v>
      </c>
      <c r="H15" s="85">
        <v>78</v>
      </c>
      <c r="I15" s="106">
        <f t="shared" si="0"/>
        <v>160</v>
      </c>
    </row>
    <row r="16" spans="1:10" x14ac:dyDescent="0.4">
      <c r="A16" s="145" t="s">
        <v>1141</v>
      </c>
      <c r="B16" s="102" t="s">
        <v>990</v>
      </c>
      <c r="C16" s="103">
        <v>2007</v>
      </c>
      <c r="D16" s="104" t="s">
        <v>948</v>
      </c>
      <c r="E16" s="105" t="s">
        <v>991</v>
      </c>
      <c r="F16" s="100" t="s">
        <v>1012</v>
      </c>
      <c r="G16" s="85">
        <v>76</v>
      </c>
      <c r="H16" s="85">
        <v>82</v>
      </c>
      <c r="I16" s="106">
        <f t="shared" si="0"/>
        <v>158</v>
      </c>
    </row>
    <row r="17" spans="1:9" x14ac:dyDescent="0.35">
      <c r="A17" s="145" t="s">
        <v>1142</v>
      </c>
      <c r="B17" s="86" t="s">
        <v>206</v>
      </c>
      <c r="C17" s="81">
        <v>2008</v>
      </c>
      <c r="D17" s="86" t="s">
        <v>1305</v>
      </c>
      <c r="E17" s="89" t="s">
        <v>207</v>
      </c>
      <c r="F17" s="89" t="s">
        <v>180</v>
      </c>
      <c r="G17" s="81">
        <v>89</v>
      </c>
      <c r="H17" s="81">
        <v>87</v>
      </c>
      <c r="I17" s="82">
        <v>176</v>
      </c>
    </row>
    <row r="18" spans="1:9" x14ac:dyDescent="0.35">
      <c r="A18" s="145" t="s">
        <v>1143</v>
      </c>
      <c r="B18" s="86" t="s">
        <v>208</v>
      </c>
      <c r="C18" s="81">
        <v>2008</v>
      </c>
      <c r="D18" s="86" t="s">
        <v>1305</v>
      </c>
      <c r="E18" s="89" t="s">
        <v>207</v>
      </c>
      <c r="F18" s="89" t="s">
        <v>180</v>
      </c>
      <c r="G18" s="81">
        <v>86</v>
      </c>
      <c r="H18" s="81">
        <v>82</v>
      </c>
      <c r="I18" s="82">
        <f>SUM(G18:H18)</f>
        <v>168</v>
      </c>
    </row>
    <row r="19" spans="1:9" x14ac:dyDescent="0.35">
      <c r="A19" s="145" t="s">
        <v>1144</v>
      </c>
      <c r="B19" s="86" t="s">
        <v>209</v>
      </c>
      <c r="C19" s="81">
        <v>2009</v>
      </c>
      <c r="D19" s="86" t="s">
        <v>1129</v>
      </c>
      <c r="E19" s="89" t="s">
        <v>210</v>
      </c>
      <c r="F19" s="89" t="s">
        <v>180</v>
      </c>
      <c r="G19" s="81">
        <v>75</v>
      </c>
      <c r="H19" s="81">
        <v>79</v>
      </c>
      <c r="I19" s="82">
        <f>SUM(G19:H19)</f>
        <v>154</v>
      </c>
    </row>
    <row r="20" spans="1:9" x14ac:dyDescent="0.35">
      <c r="A20" s="145" t="s">
        <v>1145</v>
      </c>
      <c r="B20" s="86" t="s">
        <v>547</v>
      </c>
      <c r="C20" s="81">
        <v>2007</v>
      </c>
      <c r="D20" s="86" t="s">
        <v>503</v>
      </c>
      <c r="E20" s="86" t="s">
        <v>512</v>
      </c>
      <c r="F20" s="89" t="s">
        <v>505</v>
      </c>
      <c r="G20" s="81">
        <v>80</v>
      </c>
      <c r="H20" s="81">
        <v>89</v>
      </c>
      <c r="I20" s="82">
        <f>SUM(G20:H20)</f>
        <v>169</v>
      </c>
    </row>
    <row r="21" spans="1:9" x14ac:dyDescent="0.35">
      <c r="A21" s="145" t="s">
        <v>1146</v>
      </c>
      <c r="B21" s="86" t="s">
        <v>548</v>
      </c>
      <c r="C21" s="81">
        <v>2005</v>
      </c>
      <c r="D21" s="86" t="s">
        <v>503</v>
      </c>
      <c r="E21" s="86" t="s">
        <v>519</v>
      </c>
      <c r="F21" s="89" t="s">
        <v>505</v>
      </c>
      <c r="G21" s="81">
        <v>85</v>
      </c>
      <c r="H21" s="81">
        <v>81</v>
      </c>
      <c r="I21" s="82">
        <f>SUM(G21:H21)</f>
        <v>166</v>
      </c>
    </row>
    <row r="22" spans="1:9" x14ac:dyDescent="0.35">
      <c r="A22" s="145" t="s">
        <v>1147</v>
      </c>
      <c r="B22" s="89" t="s">
        <v>549</v>
      </c>
      <c r="C22" s="81">
        <v>2009</v>
      </c>
      <c r="D22" s="86" t="s">
        <v>503</v>
      </c>
      <c r="E22" s="89" t="s">
        <v>507</v>
      </c>
      <c r="F22" s="89" t="s">
        <v>505</v>
      </c>
      <c r="G22" s="81">
        <v>83</v>
      </c>
      <c r="H22" s="81">
        <v>82</v>
      </c>
      <c r="I22" s="82">
        <f>SUM(G22:H22)</f>
        <v>165</v>
      </c>
    </row>
    <row r="23" spans="1:9" x14ac:dyDescent="0.4">
      <c r="A23" s="145" t="s">
        <v>1148</v>
      </c>
      <c r="B23" s="107" t="s">
        <v>1103</v>
      </c>
      <c r="C23" s="85">
        <v>2007</v>
      </c>
      <c r="D23" s="95" t="s">
        <v>1079</v>
      </c>
      <c r="E23" s="107" t="s">
        <v>1091</v>
      </c>
      <c r="F23" s="107" t="s">
        <v>1077</v>
      </c>
      <c r="G23" s="85"/>
      <c r="H23" s="85"/>
      <c r="I23" s="146">
        <v>168</v>
      </c>
    </row>
    <row r="24" spans="1:9" x14ac:dyDescent="0.4">
      <c r="A24" s="145" t="s">
        <v>1149</v>
      </c>
      <c r="B24" s="107" t="s">
        <v>1104</v>
      </c>
      <c r="C24" s="85">
        <v>2007</v>
      </c>
      <c r="D24" s="95" t="s">
        <v>1079</v>
      </c>
      <c r="E24" s="107" t="s">
        <v>1105</v>
      </c>
      <c r="F24" s="107" t="s">
        <v>1077</v>
      </c>
      <c r="G24" s="85"/>
      <c r="H24" s="85"/>
      <c r="I24" s="146">
        <v>152</v>
      </c>
    </row>
    <row r="25" spans="1:9" x14ac:dyDescent="0.4">
      <c r="A25" s="145" t="s">
        <v>1150</v>
      </c>
      <c r="B25" s="107" t="s">
        <v>1106</v>
      </c>
      <c r="C25" s="85">
        <v>2007</v>
      </c>
      <c r="D25" s="95" t="s">
        <v>1079</v>
      </c>
      <c r="E25" s="107" t="s">
        <v>1091</v>
      </c>
      <c r="F25" s="107" t="s">
        <v>1077</v>
      </c>
      <c r="G25" s="85"/>
      <c r="H25" s="85"/>
      <c r="I25" s="146">
        <v>149</v>
      </c>
    </row>
    <row r="26" spans="1:9" x14ac:dyDescent="0.35">
      <c r="A26" s="145" t="s">
        <v>1151</v>
      </c>
      <c r="B26" s="89" t="s">
        <v>260</v>
      </c>
      <c r="C26" s="81">
        <v>2006</v>
      </c>
      <c r="D26" s="86" t="s">
        <v>218</v>
      </c>
      <c r="E26" s="86" t="s">
        <v>219</v>
      </c>
      <c r="F26" s="86" t="s">
        <v>216</v>
      </c>
      <c r="G26" s="81">
        <v>93</v>
      </c>
      <c r="H26" s="81">
        <v>91</v>
      </c>
      <c r="I26" s="82">
        <v>184</v>
      </c>
    </row>
    <row r="27" spans="1:9" x14ac:dyDescent="0.35">
      <c r="A27" s="145" t="s">
        <v>1152</v>
      </c>
      <c r="B27" s="89" t="s">
        <v>261</v>
      </c>
      <c r="C27" s="81">
        <v>2006</v>
      </c>
      <c r="D27" s="86" t="s">
        <v>218</v>
      </c>
      <c r="E27" s="89" t="s">
        <v>262</v>
      </c>
      <c r="F27" s="86" t="s">
        <v>216</v>
      </c>
      <c r="G27" s="81">
        <v>76</v>
      </c>
      <c r="H27" s="81">
        <v>82</v>
      </c>
      <c r="I27" s="82">
        <v>158</v>
      </c>
    </row>
    <row r="28" spans="1:9" x14ac:dyDescent="0.35">
      <c r="A28" s="145" t="s">
        <v>1153</v>
      </c>
      <c r="B28" s="86" t="s">
        <v>263</v>
      </c>
      <c r="C28" s="81">
        <v>2007</v>
      </c>
      <c r="D28" s="86" t="s">
        <v>218</v>
      </c>
      <c r="E28" s="89" t="s">
        <v>256</v>
      </c>
      <c r="F28" s="86" t="s">
        <v>216</v>
      </c>
      <c r="G28" s="81">
        <v>75</v>
      </c>
      <c r="H28" s="81">
        <v>82</v>
      </c>
      <c r="I28" s="82">
        <v>157</v>
      </c>
    </row>
    <row r="29" spans="1:9" x14ac:dyDescent="0.4">
      <c r="A29" s="145" t="s">
        <v>1154</v>
      </c>
      <c r="B29" s="95" t="s">
        <v>644</v>
      </c>
      <c r="C29" s="85">
        <v>2008</v>
      </c>
      <c r="D29" s="95" t="s">
        <v>635</v>
      </c>
      <c r="E29" s="95" t="s">
        <v>615</v>
      </c>
      <c r="F29" s="89" t="s">
        <v>567</v>
      </c>
      <c r="G29" s="81">
        <v>85</v>
      </c>
      <c r="H29" s="81">
        <v>82</v>
      </c>
      <c r="I29" s="82">
        <f>SUM(G29:H29)</f>
        <v>167</v>
      </c>
    </row>
    <row r="30" spans="1:9" x14ac:dyDescent="0.4">
      <c r="A30" s="145" t="s">
        <v>1155</v>
      </c>
      <c r="B30" s="95" t="s">
        <v>645</v>
      </c>
      <c r="C30" s="85">
        <v>2010</v>
      </c>
      <c r="D30" s="95" t="s">
        <v>574</v>
      </c>
      <c r="E30" s="95" t="s">
        <v>646</v>
      </c>
      <c r="F30" s="89" t="s">
        <v>567</v>
      </c>
      <c r="G30" s="81">
        <v>83</v>
      </c>
      <c r="H30" s="81">
        <v>80</v>
      </c>
      <c r="I30" s="82">
        <f>SUM(G30:H30)</f>
        <v>163</v>
      </c>
    </row>
    <row r="31" spans="1:9" x14ac:dyDescent="0.4">
      <c r="A31" s="145" t="s">
        <v>1156</v>
      </c>
      <c r="B31" s="95" t="s">
        <v>647</v>
      </c>
      <c r="C31" s="85">
        <v>2010</v>
      </c>
      <c r="D31" s="95" t="s">
        <v>635</v>
      </c>
      <c r="E31" s="95" t="s">
        <v>572</v>
      </c>
      <c r="F31" s="89" t="s">
        <v>567</v>
      </c>
      <c r="G31" s="81">
        <v>76</v>
      </c>
      <c r="H31" s="81">
        <v>76</v>
      </c>
      <c r="I31" s="82">
        <f>SUM(G31:H31)</f>
        <v>152</v>
      </c>
    </row>
    <row r="32" spans="1:9" x14ac:dyDescent="0.35">
      <c r="A32" s="145" t="s">
        <v>1157</v>
      </c>
      <c r="B32" s="84" t="s">
        <v>694</v>
      </c>
      <c r="C32" s="81">
        <v>2006</v>
      </c>
      <c r="D32" s="86" t="s">
        <v>671</v>
      </c>
      <c r="E32" s="84" t="s">
        <v>695</v>
      </c>
      <c r="F32" s="86" t="s">
        <v>666</v>
      </c>
      <c r="G32" s="81">
        <v>52</v>
      </c>
      <c r="H32" s="81">
        <v>70</v>
      </c>
      <c r="I32" s="82">
        <f>SUM(G32:H32)</f>
        <v>122</v>
      </c>
    </row>
    <row r="33" spans="1:9" x14ac:dyDescent="0.35">
      <c r="A33" s="145" t="s">
        <v>1158</v>
      </c>
      <c r="B33" s="84" t="s">
        <v>696</v>
      </c>
      <c r="C33" s="81">
        <v>2007</v>
      </c>
      <c r="D33" s="86" t="s">
        <v>671</v>
      </c>
      <c r="E33" s="84" t="s">
        <v>695</v>
      </c>
      <c r="F33" s="86" t="s">
        <v>666</v>
      </c>
      <c r="G33" s="81">
        <v>53</v>
      </c>
      <c r="H33" s="81">
        <v>45</v>
      </c>
      <c r="I33" s="82">
        <f>SUM(G33:H33)</f>
        <v>98</v>
      </c>
    </row>
    <row r="34" spans="1:9" x14ac:dyDescent="0.35">
      <c r="A34" s="145" t="s">
        <v>1159</v>
      </c>
      <c r="B34" s="86" t="s">
        <v>736</v>
      </c>
      <c r="C34" s="81">
        <v>2008</v>
      </c>
      <c r="D34" s="86" t="s">
        <v>737</v>
      </c>
      <c r="E34" s="89" t="s">
        <v>727</v>
      </c>
      <c r="F34" s="89" t="s">
        <v>738</v>
      </c>
      <c r="G34" s="81">
        <v>85</v>
      </c>
      <c r="H34" s="81">
        <v>92</v>
      </c>
      <c r="I34" s="82">
        <v>177</v>
      </c>
    </row>
    <row r="35" spans="1:9" x14ac:dyDescent="0.4">
      <c r="A35" s="145" t="s">
        <v>1160</v>
      </c>
      <c r="B35" s="159" t="s">
        <v>755</v>
      </c>
      <c r="C35" s="81">
        <v>2007</v>
      </c>
      <c r="D35" s="86" t="s">
        <v>742</v>
      </c>
      <c r="E35" s="158" t="s">
        <v>756</v>
      </c>
      <c r="F35" s="89" t="s">
        <v>744</v>
      </c>
      <c r="G35" s="81">
        <v>73</v>
      </c>
      <c r="H35" s="81">
        <v>75</v>
      </c>
      <c r="I35" s="82">
        <f t="shared" ref="I35:I49" si="1">SUM(G35:H35)</f>
        <v>148</v>
      </c>
    </row>
    <row r="36" spans="1:9" x14ac:dyDescent="0.35">
      <c r="A36" s="145" t="s">
        <v>1161</v>
      </c>
      <c r="B36" s="122" t="s">
        <v>757</v>
      </c>
      <c r="C36" s="81">
        <v>2009</v>
      </c>
      <c r="D36" s="86" t="s">
        <v>742</v>
      </c>
      <c r="E36" s="158" t="s">
        <v>756</v>
      </c>
      <c r="F36" s="89" t="s">
        <v>744</v>
      </c>
      <c r="G36" s="81">
        <v>66</v>
      </c>
      <c r="H36" s="81">
        <v>61</v>
      </c>
      <c r="I36" s="82">
        <f t="shared" si="1"/>
        <v>127</v>
      </c>
    </row>
    <row r="37" spans="1:9" x14ac:dyDescent="0.35">
      <c r="A37" s="145" t="s">
        <v>1162</v>
      </c>
      <c r="B37" s="123" t="s">
        <v>758</v>
      </c>
      <c r="C37" s="81">
        <v>2005</v>
      </c>
      <c r="D37" s="86" t="s">
        <v>750</v>
      </c>
      <c r="E37" s="86" t="s">
        <v>751</v>
      </c>
      <c r="F37" s="89" t="s">
        <v>744</v>
      </c>
      <c r="G37" s="81">
        <v>53</v>
      </c>
      <c r="H37" s="81">
        <v>71</v>
      </c>
      <c r="I37" s="82">
        <f t="shared" si="1"/>
        <v>124</v>
      </c>
    </row>
    <row r="38" spans="1:9" x14ac:dyDescent="0.35">
      <c r="A38" s="145" t="s">
        <v>1163</v>
      </c>
      <c r="B38" s="86" t="s">
        <v>834</v>
      </c>
      <c r="C38" s="81">
        <v>2009</v>
      </c>
      <c r="D38" s="86" t="s">
        <v>775</v>
      </c>
      <c r="E38" s="89" t="s">
        <v>786</v>
      </c>
      <c r="F38" s="89" t="s">
        <v>770</v>
      </c>
      <c r="G38" s="81">
        <v>89</v>
      </c>
      <c r="H38" s="81">
        <v>86</v>
      </c>
      <c r="I38" s="82">
        <f t="shared" si="1"/>
        <v>175</v>
      </c>
    </row>
    <row r="39" spans="1:9" x14ac:dyDescent="0.35">
      <c r="A39" s="145" t="s">
        <v>1164</v>
      </c>
      <c r="B39" s="89" t="s">
        <v>835</v>
      </c>
      <c r="C39" s="81">
        <v>2010</v>
      </c>
      <c r="D39" s="86" t="s">
        <v>772</v>
      </c>
      <c r="E39" s="89" t="s">
        <v>773</v>
      </c>
      <c r="F39" s="89" t="s">
        <v>770</v>
      </c>
      <c r="G39" s="81">
        <v>73</v>
      </c>
      <c r="H39" s="81">
        <v>86</v>
      </c>
      <c r="I39" s="82">
        <f t="shared" si="1"/>
        <v>159</v>
      </c>
    </row>
    <row r="40" spans="1:9" x14ac:dyDescent="0.35">
      <c r="A40" s="145" t="s">
        <v>1165</v>
      </c>
      <c r="B40" s="86" t="s">
        <v>836</v>
      </c>
      <c r="C40" s="81">
        <v>2007</v>
      </c>
      <c r="D40" s="86" t="s">
        <v>775</v>
      </c>
      <c r="E40" s="89" t="s">
        <v>786</v>
      </c>
      <c r="F40" s="89" t="s">
        <v>770</v>
      </c>
      <c r="G40" s="81">
        <v>81</v>
      </c>
      <c r="H40" s="81">
        <v>76</v>
      </c>
      <c r="I40" s="82">
        <f t="shared" si="1"/>
        <v>157</v>
      </c>
    </row>
    <row r="41" spans="1:9" x14ac:dyDescent="0.35">
      <c r="A41" s="145" t="s">
        <v>1166</v>
      </c>
      <c r="B41" s="86" t="s">
        <v>896</v>
      </c>
      <c r="C41" s="81">
        <v>2008</v>
      </c>
      <c r="D41" s="86" t="s">
        <v>882</v>
      </c>
      <c r="E41" s="89" t="s">
        <v>890</v>
      </c>
      <c r="F41" s="89" t="s">
        <v>884</v>
      </c>
      <c r="G41" s="81">
        <v>36</v>
      </c>
      <c r="H41" s="81">
        <v>34</v>
      </c>
      <c r="I41" s="82">
        <f t="shared" si="1"/>
        <v>70</v>
      </c>
    </row>
    <row r="42" spans="1:9" x14ac:dyDescent="0.35">
      <c r="A42" s="145" t="s">
        <v>1167</v>
      </c>
      <c r="B42" s="89" t="s">
        <v>897</v>
      </c>
      <c r="C42" s="81">
        <v>2009</v>
      </c>
      <c r="D42" s="86" t="s">
        <v>882</v>
      </c>
      <c r="E42" s="89" t="s">
        <v>890</v>
      </c>
      <c r="F42" s="89" t="s">
        <v>884</v>
      </c>
      <c r="G42" s="81">
        <v>30</v>
      </c>
      <c r="H42" s="81">
        <v>35</v>
      </c>
      <c r="I42" s="82">
        <f t="shared" si="1"/>
        <v>65</v>
      </c>
    </row>
    <row r="43" spans="1:9" x14ac:dyDescent="0.35">
      <c r="A43" s="145" t="s">
        <v>1168</v>
      </c>
      <c r="B43" s="155" t="s">
        <v>318</v>
      </c>
      <c r="C43" s="137">
        <v>2006</v>
      </c>
      <c r="D43" s="155" t="s">
        <v>277</v>
      </c>
      <c r="E43" s="89" t="s">
        <v>319</v>
      </c>
      <c r="F43" s="163" t="s">
        <v>277</v>
      </c>
      <c r="G43" s="137">
        <v>82</v>
      </c>
      <c r="H43" s="137">
        <v>89</v>
      </c>
      <c r="I43" s="82">
        <f t="shared" si="1"/>
        <v>171</v>
      </c>
    </row>
    <row r="44" spans="1:9" x14ac:dyDescent="0.35">
      <c r="A44" s="145" t="s">
        <v>1169</v>
      </c>
      <c r="B44" s="86" t="s">
        <v>320</v>
      </c>
      <c r="C44" s="81">
        <v>2005</v>
      </c>
      <c r="D44" s="86" t="s">
        <v>309</v>
      </c>
      <c r="E44" s="89" t="s">
        <v>321</v>
      </c>
      <c r="F44" s="89" t="s">
        <v>277</v>
      </c>
      <c r="G44" s="137">
        <v>81</v>
      </c>
      <c r="H44" s="137">
        <v>85</v>
      </c>
      <c r="I44" s="82">
        <f t="shared" si="1"/>
        <v>166</v>
      </c>
    </row>
    <row r="45" spans="1:9" x14ac:dyDescent="0.35">
      <c r="A45" s="145" t="s">
        <v>1170</v>
      </c>
      <c r="B45" s="155" t="s">
        <v>322</v>
      </c>
      <c r="C45" s="137">
        <v>2006</v>
      </c>
      <c r="D45" s="86" t="s">
        <v>287</v>
      </c>
      <c r="E45" s="163" t="s">
        <v>298</v>
      </c>
      <c r="F45" s="89" t="s">
        <v>277</v>
      </c>
      <c r="G45" s="137">
        <v>65</v>
      </c>
      <c r="H45" s="137">
        <v>77</v>
      </c>
      <c r="I45" s="82">
        <f t="shared" si="1"/>
        <v>142</v>
      </c>
    </row>
    <row r="46" spans="1:9" x14ac:dyDescent="0.35">
      <c r="A46" s="145" t="s">
        <v>1171</v>
      </c>
      <c r="B46" s="30" t="s">
        <v>550</v>
      </c>
      <c r="C46" s="26">
        <v>2005</v>
      </c>
      <c r="D46" s="113" t="s">
        <v>503</v>
      </c>
      <c r="E46" s="113" t="s">
        <v>519</v>
      </c>
      <c r="F46" s="90" t="s">
        <v>505</v>
      </c>
      <c r="G46" s="35">
        <v>75</v>
      </c>
      <c r="H46" s="35">
        <v>85</v>
      </c>
      <c r="I46" s="34">
        <f t="shared" si="1"/>
        <v>160</v>
      </c>
    </row>
    <row r="47" spans="1:9" x14ac:dyDescent="0.35">
      <c r="A47" s="145" t="s">
        <v>1172</v>
      </c>
      <c r="B47" s="113" t="s">
        <v>551</v>
      </c>
      <c r="C47" s="35">
        <v>2007</v>
      </c>
      <c r="D47" s="113" t="s">
        <v>503</v>
      </c>
      <c r="E47" s="90" t="s">
        <v>552</v>
      </c>
      <c r="F47" s="90" t="s">
        <v>505</v>
      </c>
      <c r="G47" s="35">
        <v>84</v>
      </c>
      <c r="H47" s="35">
        <v>75</v>
      </c>
      <c r="I47" s="34">
        <f t="shared" si="1"/>
        <v>159</v>
      </c>
    </row>
    <row r="48" spans="1:9" x14ac:dyDescent="0.35">
      <c r="A48" s="145" t="s">
        <v>1173</v>
      </c>
      <c r="B48" s="113" t="s">
        <v>492</v>
      </c>
      <c r="C48" s="35">
        <v>2006</v>
      </c>
      <c r="D48" s="113" t="s">
        <v>456</v>
      </c>
      <c r="E48" s="30" t="s">
        <v>490</v>
      </c>
      <c r="F48" s="90" t="s">
        <v>471</v>
      </c>
      <c r="G48" s="35">
        <v>75</v>
      </c>
      <c r="H48" s="35">
        <v>83</v>
      </c>
      <c r="I48" s="34">
        <f t="shared" si="1"/>
        <v>158</v>
      </c>
    </row>
    <row r="49" spans="1:9" x14ac:dyDescent="0.35">
      <c r="A49" s="145" t="s">
        <v>1174</v>
      </c>
      <c r="B49" s="113" t="s">
        <v>553</v>
      </c>
      <c r="C49" s="35">
        <v>2005</v>
      </c>
      <c r="D49" s="113" t="s">
        <v>503</v>
      </c>
      <c r="E49" s="113" t="s">
        <v>519</v>
      </c>
      <c r="F49" s="90" t="s">
        <v>505</v>
      </c>
      <c r="G49" s="35">
        <v>81</v>
      </c>
      <c r="H49" s="35">
        <v>76</v>
      </c>
      <c r="I49" s="34">
        <f t="shared" si="1"/>
        <v>157</v>
      </c>
    </row>
    <row r="50" spans="1:9" x14ac:dyDescent="0.35">
      <c r="A50" s="145" t="s">
        <v>1175</v>
      </c>
      <c r="B50" s="113" t="s">
        <v>264</v>
      </c>
      <c r="C50" s="35">
        <v>2007</v>
      </c>
      <c r="D50" s="113" t="s">
        <v>218</v>
      </c>
      <c r="E50" s="90" t="s">
        <v>242</v>
      </c>
      <c r="F50" s="113" t="s">
        <v>216</v>
      </c>
      <c r="G50" s="35">
        <v>71</v>
      </c>
      <c r="H50" s="35">
        <v>84</v>
      </c>
      <c r="I50" s="34">
        <v>155</v>
      </c>
    </row>
    <row r="51" spans="1:9" x14ac:dyDescent="0.35">
      <c r="A51" s="145" t="s">
        <v>1176</v>
      </c>
      <c r="B51" s="113" t="s">
        <v>554</v>
      </c>
      <c r="C51" s="35">
        <v>2005</v>
      </c>
      <c r="D51" s="113" t="s">
        <v>503</v>
      </c>
      <c r="E51" s="113" t="s">
        <v>519</v>
      </c>
      <c r="F51" s="90" t="s">
        <v>505</v>
      </c>
      <c r="G51" s="35">
        <v>82</v>
      </c>
      <c r="H51" s="35">
        <v>73</v>
      </c>
      <c r="I51" s="34">
        <f>SUM(G51:H51)</f>
        <v>155</v>
      </c>
    </row>
    <row r="52" spans="1:9" x14ac:dyDescent="0.35">
      <c r="A52" s="145" t="s">
        <v>1177</v>
      </c>
      <c r="B52" s="113" t="s">
        <v>168</v>
      </c>
      <c r="C52" s="35">
        <v>2008</v>
      </c>
      <c r="D52" s="113" t="s">
        <v>1127</v>
      </c>
      <c r="E52" s="30" t="s">
        <v>164</v>
      </c>
      <c r="F52" s="90" t="s">
        <v>165</v>
      </c>
      <c r="G52" s="35">
        <v>77</v>
      </c>
      <c r="H52" s="35">
        <v>77</v>
      </c>
      <c r="I52" s="34">
        <f>SUM(G52:H52)</f>
        <v>154</v>
      </c>
    </row>
    <row r="53" spans="1:9" x14ac:dyDescent="0.4">
      <c r="A53" s="145" t="s">
        <v>1178</v>
      </c>
      <c r="B53" s="96" t="s">
        <v>648</v>
      </c>
      <c r="C53" s="112">
        <v>2007</v>
      </c>
      <c r="D53" s="96" t="s">
        <v>635</v>
      </c>
      <c r="E53" s="96" t="s">
        <v>615</v>
      </c>
      <c r="F53" s="157" t="s">
        <v>567</v>
      </c>
      <c r="G53" s="97">
        <v>76</v>
      </c>
      <c r="H53" s="97">
        <v>75</v>
      </c>
      <c r="I53" s="83">
        <f>SUM(G53:H53)</f>
        <v>151</v>
      </c>
    </row>
    <row r="54" spans="1:9" x14ac:dyDescent="0.35">
      <c r="A54" s="145" t="s">
        <v>1179</v>
      </c>
      <c r="B54" s="113" t="s">
        <v>98</v>
      </c>
      <c r="C54" s="35">
        <v>2008</v>
      </c>
      <c r="D54" s="113" t="s">
        <v>775</v>
      </c>
      <c r="E54" s="90" t="s">
        <v>786</v>
      </c>
      <c r="F54" s="90" t="s">
        <v>770</v>
      </c>
      <c r="G54" s="35">
        <v>73</v>
      </c>
      <c r="H54" s="35">
        <v>76</v>
      </c>
      <c r="I54" s="34">
        <f>SUM(G54:H54)</f>
        <v>149</v>
      </c>
    </row>
    <row r="55" spans="1:9" x14ac:dyDescent="0.35">
      <c r="A55" s="145" t="s">
        <v>1180</v>
      </c>
      <c r="B55" s="113" t="s">
        <v>265</v>
      </c>
      <c r="C55" s="35">
        <v>2007</v>
      </c>
      <c r="D55" s="113" t="s">
        <v>218</v>
      </c>
      <c r="E55" s="90" t="s">
        <v>266</v>
      </c>
      <c r="F55" s="113" t="s">
        <v>216</v>
      </c>
      <c r="G55" s="35">
        <v>68</v>
      </c>
      <c r="H55" s="35">
        <v>79</v>
      </c>
      <c r="I55" s="34">
        <v>147</v>
      </c>
    </row>
    <row r="56" spans="1:9" x14ac:dyDescent="0.35">
      <c r="A56" s="145" t="s">
        <v>1181</v>
      </c>
      <c r="B56" s="113" t="s">
        <v>493</v>
      </c>
      <c r="C56" s="35">
        <v>2007</v>
      </c>
      <c r="D56" s="113" t="s">
        <v>456</v>
      </c>
      <c r="E56" s="30" t="s">
        <v>490</v>
      </c>
      <c r="F56" s="90" t="s">
        <v>471</v>
      </c>
      <c r="G56" s="35">
        <v>78</v>
      </c>
      <c r="H56" s="35">
        <v>69</v>
      </c>
      <c r="I56" s="34">
        <f>SUM(G56:H56)</f>
        <v>147</v>
      </c>
    </row>
    <row r="57" spans="1:9" x14ac:dyDescent="0.35">
      <c r="A57" s="145" t="s">
        <v>1182</v>
      </c>
      <c r="B57" s="30" t="s">
        <v>169</v>
      </c>
      <c r="C57" s="26">
        <v>2008</v>
      </c>
      <c r="D57" s="113" t="s">
        <v>1127</v>
      </c>
      <c r="E57" s="30" t="s">
        <v>164</v>
      </c>
      <c r="F57" s="90" t="s">
        <v>165</v>
      </c>
      <c r="G57" s="35">
        <v>78</v>
      </c>
      <c r="H57" s="35">
        <v>68</v>
      </c>
      <c r="I57" s="34">
        <f>SUM(G57:H57)</f>
        <v>146</v>
      </c>
    </row>
    <row r="58" spans="1:9" x14ac:dyDescent="0.35">
      <c r="A58" s="145" t="s">
        <v>1183</v>
      </c>
      <c r="B58" s="113" t="s">
        <v>267</v>
      </c>
      <c r="C58" s="35">
        <v>2007</v>
      </c>
      <c r="D58" s="113" t="s">
        <v>218</v>
      </c>
      <c r="E58" s="113" t="s">
        <v>252</v>
      </c>
      <c r="F58" s="113" t="s">
        <v>216</v>
      </c>
      <c r="G58" s="35">
        <v>79</v>
      </c>
      <c r="H58" s="35">
        <v>66</v>
      </c>
      <c r="I58" s="34">
        <v>145</v>
      </c>
    </row>
    <row r="59" spans="1:9" x14ac:dyDescent="0.35">
      <c r="A59" s="145" t="s">
        <v>1184</v>
      </c>
      <c r="B59" s="113" t="s">
        <v>555</v>
      </c>
      <c r="C59" s="35">
        <v>2008</v>
      </c>
      <c r="D59" s="113" t="s">
        <v>503</v>
      </c>
      <c r="E59" s="90" t="s">
        <v>552</v>
      </c>
      <c r="F59" s="90" t="s">
        <v>505</v>
      </c>
      <c r="G59" s="35">
        <v>68</v>
      </c>
      <c r="H59" s="35">
        <v>77</v>
      </c>
      <c r="I59" s="34">
        <f t="shared" ref="I59:I75" si="2">SUM(G59:H59)</f>
        <v>145</v>
      </c>
    </row>
    <row r="60" spans="1:9" x14ac:dyDescent="0.4">
      <c r="A60" s="145" t="s">
        <v>1185</v>
      </c>
      <c r="B60" s="96" t="s">
        <v>649</v>
      </c>
      <c r="C60" s="112">
        <v>2009</v>
      </c>
      <c r="D60" s="96" t="s">
        <v>574</v>
      </c>
      <c r="E60" s="96" t="s">
        <v>646</v>
      </c>
      <c r="F60" s="157" t="s">
        <v>567</v>
      </c>
      <c r="G60" s="97">
        <v>75</v>
      </c>
      <c r="H60" s="97">
        <v>68</v>
      </c>
      <c r="I60" s="83">
        <f t="shared" si="2"/>
        <v>143</v>
      </c>
    </row>
    <row r="61" spans="1:9" x14ac:dyDescent="0.35">
      <c r="A61" s="145" t="s">
        <v>1186</v>
      </c>
      <c r="B61" s="30" t="s">
        <v>170</v>
      </c>
      <c r="C61" s="26">
        <v>2009</v>
      </c>
      <c r="D61" s="113" t="s">
        <v>1127</v>
      </c>
      <c r="E61" s="30" t="s">
        <v>164</v>
      </c>
      <c r="F61" s="90" t="s">
        <v>165</v>
      </c>
      <c r="G61" s="35">
        <v>73</v>
      </c>
      <c r="H61" s="35">
        <v>69</v>
      </c>
      <c r="I61" s="34">
        <f t="shared" si="2"/>
        <v>142</v>
      </c>
    </row>
    <row r="62" spans="1:9" x14ac:dyDescent="0.35">
      <c r="A62" s="145" t="s">
        <v>1187</v>
      </c>
      <c r="B62" s="113" t="s">
        <v>494</v>
      </c>
      <c r="C62" s="35">
        <v>2008</v>
      </c>
      <c r="D62" s="113" t="s">
        <v>456</v>
      </c>
      <c r="E62" s="30" t="s">
        <v>495</v>
      </c>
      <c r="F62" s="90" t="s">
        <v>471</v>
      </c>
      <c r="G62" s="35">
        <v>73</v>
      </c>
      <c r="H62" s="35">
        <v>68</v>
      </c>
      <c r="I62" s="34">
        <f t="shared" si="2"/>
        <v>141</v>
      </c>
    </row>
    <row r="63" spans="1:9" x14ac:dyDescent="0.35">
      <c r="A63" s="145" t="s">
        <v>1188</v>
      </c>
      <c r="B63" s="113" t="s">
        <v>171</v>
      </c>
      <c r="C63" s="35">
        <v>2008</v>
      </c>
      <c r="D63" s="113" t="s">
        <v>1127</v>
      </c>
      <c r="E63" s="113" t="s">
        <v>164</v>
      </c>
      <c r="F63" s="90" t="s">
        <v>165</v>
      </c>
      <c r="G63" s="35">
        <v>72</v>
      </c>
      <c r="H63" s="35">
        <v>66</v>
      </c>
      <c r="I63" s="34">
        <f t="shared" si="2"/>
        <v>138</v>
      </c>
    </row>
    <row r="64" spans="1:9" x14ac:dyDescent="0.4">
      <c r="A64" s="145" t="s">
        <v>1189</v>
      </c>
      <c r="B64" s="96" t="s">
        <v>650</v>
      </c>
      <c r="C64" s="112">
        <v>2008</v>
      </c>
      <c r="D64" s="96" t="s">
        <v>604</v>
      </c>
      <c r="E64" s="96" t="s">
        <v>651</v>
      </c>
      <c r="F64" s="157" t="s">
        <v>567</v>
      </c>
      <c r="G64" s="97">
        <v>69</v>
      </c>
      <c r="H64" s="97">
        <v>68</v>
      </c>
      <c r="I64" s="83">
        <f t="shared" si="2"/>
        <v>137</v>
      </c>
    </row>
    <row r="65" spans="1:9" x14ac:dyDescent="0.35">
      <c r="A65" s="145" t="s">
        <v>1190</v>
      </c>
      <c r="B65" s="113" t="s">
        <v>172</v>
      </c>
      <c r="C65" s="35">
        <v>2008</v>
      </c>
      <c r="D65" s="113" t="s">
        <v>1127</v>
      </c>
      <c r="E65" s="113" t="s">
        <v>164</v>
      </c>
      <c r="F65" s="90" t="s">
        <v>165</v>
      </c>
      <c r="G65" s="35">
        <v>72</v>
      </c>
      <c r="H65" s="35">
        <v>63</v>
      </c>
      <c r="I65" s="34">
        <f t="shared" si="2"/>
        <v>135</v>
      </c>
    </row>
    <row r="66" spans="1:9" x14ac:dyDescent="0.35">
      <c r="A66" s="145" t="s">
        <v>1191</v>
      </c>
      <c r="B66" s="113" t="s">
        <v>556</v>
      </c>
      <c r="C66" s="35">
        <v>2009</v>
      </c>
      <c r="D66" s="113" t="s">
        <v>503</v>
      </c>
      <c r="E66" s="90" t="s">
        <v>552</v>
      </c>
      <c r="F66" s="90" t="s">
        <v>505</v>
      </c>
      <c r="G66" s="35">
        <v>59</v>
      </c>
      <c r="H66" s="35">
        <v>76</v>
      </c>
      <c r="I66" s="34">
        <f t="shared" si="2"/>
        <v>135</v>
      </c>
    </row>
    <row r="67" spans="1:9" x14ac:dyDescent="0.35">
      <c r="A67" s="145" t="s">
        <v>1192</v>
      </c>
      <c r="B67" s="113" t="s">
        <v>557</v>
      </c>
      <c r="C67" s="35">
        <v>2009</v>
      </c>
      <c r="D67" s="113" t="s">
        <v>503</v>
      </c>
      <c r="E67" s="90" t="s">
        <v>552</v>
      </c>
      <c r="F67" s="90" t="s">
        <v>505</v>
      </c>
      <c r="G67" s="35">
        <v>71</v>
      </c>
      <c r="H67" s="35">
        <v>63</v>
      </c>
      <c r="I67" s="34">
        <f t="shared" si="2"/>
        <v>134</v>
      </c>
    </row>
    <row r="68" spans="1:9" x14ac:dyDescent="0.35">
      <c r="A68" s="145" t="s">
        <v>1193</v>
      </c>
      <c r="B68" s="113" t="s">
        <v>558</v>
      </c>
      <c r="C68" s="35">
        <v>2009</v>
      </c>
      <c r="D68" s="113" t="s">
        <v>503</v>
      </c>
      <c r="E68" s="113" t="s">
        <v>519</v>
      </c>
      <c r="F68" s="90" t="s">
        <v>505</v>
      </c>
      <c r="G68" s="35">
        <v>69</v>
      </c>
      <c r="H68" s="35">
        <v>63</v>
      </c>
      <c r="I68" s="34">
        <f t="shared" si="2"/>
        <v>132</v>
      </c>
    </row>
    <row r="69" spans="1:9" x14ac:dyDescent="0.35">
      <c r="A69" s="145" t="s">
        <v>1194</v>
      </c>
      <c r="B69" s="113" t="s">
        <v>559</v>
      </c>
      <c r="C69" s="35">
        <v>2007</v>
      </c>
      <c r="D69" s="113" t="s">
        <v>503</v>
      </c>
      <c r="E69" s="90" t="s">
        <v>552</v>
      </c>
      <c r="F69" s="90" t="s">
        <v>505</v>
      </c>
      <c r="G69" s="35">
        <v>68</v>
      </c>
      <c r="H69" s="35">
        <v>62</v>
      </c>
      <c r="I69" s="34">
        <f t="shared" si="2"/>
        <v>130</v>
      </c>
    </row>
    <row r="70" spans="1:9" x14ac:dyDescent="0.35">
      <c r="A70" s="145" t="s">
        <v>1195</v>
      </c>
      <c r="B70" s="113" t="s">
        <v>837</v>
      </c>
      <c r="C70" s="35">
        <v>2005</v>
      </c>
      <c r="D70" s="113" t="s">
        <v>772</v>
      </c>
      <c r="E70" s="90" t="s">
        <v>812</v>
      </c>
      <c r="F70" s="90" t="s">
        <v>770</v>
      </c>
      <c r="G70" s="35">
        <v>62</v>
      </c>
      <c r="H70" s="35">
        <v>68</v>
      </c>
      <c r="I70" s="34">
        <f t="shared" si="2"/>
        <v>130</v>
      </c>
    </row>
    <row r="71" spans="1:9" x14ac:dyDescent="0.35">
      <c r="A71" s="145" t="s">
        <v>1196</v>
      </c>
      <c r="B71" s="113" t="s">
        <v>838</v>
      </c>
      <c r="C71" s="35">
        <v>2006</v>
      </c>
      <c r="D71" s="113" t="s">
        <v>772</v>
      </c>
      <c r="E71" s="90" t="s">
        <v>812</v>
      </c>
      <c r="F71" s="90" t="s">
        <v>770</v>
      </c>
      <c r="G71" s="35">
        <v>66</v>
      </c>
      <c r="H71" s="35">
        <v>64</v>
      </c>
      <c r="I71" s="34">
        <f t="shared" si="2"/>
        <v>130</v>
      </c>
    </row>
    <row r="72" spans="1:9" x14ac:dyDescent="0.35">
      <c r="A72" s="145" t="s">
        <v>1197</v>
      </c>
      <c r="B72" s="113" t="s">
        <v>496</v>
      </c>
      <c r="C72" s="35">
        <v>2005</v>
      </c>
      <c r="D72" s="113" t="s">
        <v>456</v>
      </c>
      <c r="E72" s="30" t="s">
        <v>490</v>
      </c>
      <c r="F72" s="90" t="s">
        <v>471</v>
      </c>
      <c r="G72" s="35">
        <v>68</v>
      </c>
      <c r="H72" s="35">
        <v>61</v>
      </c>
      <c r="I72" s="34">
        <f t="shared" si="2"/>
        <v>129</v>
      </c>
    </row>
    <row r="73" spans="1:9" x14ac:dyDescent="0.35">
      <c r="A73" s="145" t="s">
        <v>1198</v>
      </c>
      <c r="B73" s="113" t="s">
        <v>560</v>
      </c>
      <c r="C73" s="35">
        <v>2009</v>
      </c>
      <c r="D73" s="113" t="s">
        <v>503</v>
      </c>
      <c r="E73" s="90" t="s">
        <v>552</v>
      </c>
      <c r="F73" s="90" t="s">
        <v>505</v>
      </c>
      <c r="G73" s="35">
        <v>62</v>
      </c>
      <c r="H73" s="35">
        <v>62</v>
      </c>
      <c r="I73" s="34">
        <f t="shared" si="2"/>
        <v>124</v>
      </c>
    </row>
    <row r="74" spans="1:9" x14ac:dyDescent="0.35">
      <c r="A74" s="145" t="s">
        <v>1199</v>
      </c>
      <c r="B74" s="161" t="s">
        <v>759</v>
      </c>
      <c r="C74" s="35">
        <v>2008</v>
      </c>
      <c r="D74" s="113" t="s">
        <v>742</v>
      </c>
      <c r="E74" s="90" t="s">
        <v>760</v>
      </c>
      <c r="F74" s="90" t="s">
        <v>744</v>
      </c>
      <c r="G74" s="35">
        <v>59</v>
      </c>
      <c r="H74" s="35">
        <v>65</v>
      </c>
      <c r="I74" s="34">
        <f t="shared" si="2"/>
        <v>124</v>
      </c>
    </row>
    <row r="75" spans="1:9" x14ac:dyDescent="0.4">
      <c r="A75" s="145" t="s">
        <v>1200</v>
      </c>
      <c r="B75" s="96" t="s">
        <v>652</v>
      </c>
      <c r="C75" s="112">
        <v>2008</v>
      </c>
      <c r="D75" s="96" t="s">
        <v>604</v>
      </c>
      <c r="E75" s="96" t="s">
        <v>651</v>
      </c>
      <c r="F75" s="157" t="s">
        <v>567</v>
      </c>
      <c r="G75" s="97">
        <v>66</v>
      </c>
      <c r="H75" s="97">
        <v>53</v>
      </c>
      <c r="I75" s="83">
        <f t="shared" si="2"/>
        <v>119</v>
      </c>
    </row>
    <row r="76" spans="1:9" x14ac:dyDescent="0.4">
      <c r="A76" s="145" t="s">
        <v>1201</v>
      </c>
      <c r="B76" s="96" t="s">
        <v>653</v>
      </c>
      <c r="C76" s="112">
        <v>2006</v>
      </c>
      <c r="D76" s="96" t="s">
        <v>635</v>
      </c>
      <c r="E76" s="96" t="s">
        <v>617</v>
      </c>
      <c r="F76" s="157" t="s">
        <v>567</v>
      </c>
      <c r="G76" s="97">
        <v>65</v>
      </c>
      <c r="H76" s="97">
        <v>66</v>
      </c>
      <c r="I76" s="83">
        <v>118</v>
      </c>
    </row>
    <row r="77" spans="1:9" x14ac:dyDescent="0.35">
      <c r="A77" s="145" t="s">
        <v>1202</v>
      </c>
      <c r="B77" s="30" t="s">
        <v>88</v>
      </c>
      <c r="C77" s="35">
        <v>2007</v>
      </c>
      <c r="D77" s="113" t="s">
        <v>86</v>
      </c>
      <c r="E77" s="30" t="s">
        <v>85</v>
      </c>
      <c r="F77" s="90" t="s">
        <v>6</v>
      </c>
      <c r="G77" s="35">
        <v>54</v>
      </c>
      <c r="H77" s="35">
        <v>61</v>
      </c>
      <c r="I77" s="34">
        <f>SUM(G77:H77)</f>
        <v>115</v>
      </c>
    </row>
    <row r="78" spans="1:9" x14ac:dyDescent="0.4">
      <c r="A78" s="145" t="s">
        <v>1203</v>
      </c>
      <c r="B78" s="111" t="s">
        <v>1107</v>
      </c>
      <c r="C78" s="112">
        <v>2010</v>
      </c>
      <c r="D78" s="96" t="s">
        <v>1079</v>
      </c>
      <c r="E78" s="111" t="s">
        <v>1082</v>
      </c>
      <c r="F78" s="111" t="s">
        <v>1077</v>
      </c>
      <c r="G78" s="112"/>
      <c r="H78" s="112"/>
      <c r="I78" s="147">
        <v>115</v>
      </c>
    </row>
    <row r="79" spans="1:9" x14ac:dyDescent="0.4">
      <c r="A79" s="145" t="s">
        <v>1204</v>
      </c>
      <c r="B79" s="96" t="s">
        <v>654</v>
      </c>
      <c r="C79" s="112">
        <v>2008</v>
      </c>
      <c r="D79" s="96" t="s">
        <v>635</v>
      </c>
      <c r="E79" s="96" t="s">
        <v>617</v>
      </c>
      <c r="F79" s="157" t="s">
        <v>567</v>
      </c>
      <c r="G79" s="97">
        <v>41</v>
      </c>
      <c r="H79" s="97">
        <v>71</v>
      </c>
      <c r="I79" s="83">
        <f>SUM(G79:H79)</f>
        <v>112</v>
      </c>
    </row>
    <row r="80" spans="1:9" x14ac:dyDescent="0.35">
      <c r="A80" s="145" t="s">
        <v>1205</v>
      </c>
      <c r="B80" s="113" t="s">
        <v>268</v>
      </c>
      <c r="C80" s="35">
        <v>2005</v>
      </c>
      <c r="D80" s="113" t="s">
        <v>218</v>
      </c>
      <c r="E80" s="113" t="s">
        <v>269</v>
      </c>
      <c r="F80" s="113" t="s">
        <v>216</v>
      </c>
      <c r="G80" s="35">
        <v>54</v>
      </c>
      <c r="H80" s="35">
        <v>57</v>
      </c>
      <c r="I80" s="34">
        <v>111</v>
      </c>
    </row>
    <row r="81" spans="1:9" x14ac:dyDescent="0.4">
      <c r="A81" s="145" t="s">
        <v>1206</v>
      </c>
      <c r="B81" s="111" t="s">
        <v>1108</v>
      </c>
      <c r="C81" s="112">
        <v>2008</v>
      </c>
      <c r="D81" s="96" t="s">
        <v>1079</v>
      </c>
      <c r="E81" s="111" t="s">
        <v>1091</v>
      </c>
      <c r="F81" s="111" t="s">
        <v>1077</v>
      </c>
      <c r="G81" s="112"/>
      <c r="H81" s="112"/>
      <c r="I81" s="147">
        <v>111</v>
      </c>
    </row>
    <row r="82" spans="1:9" x14ac:dyDescent="0.4">
      <c r="A82" s="145" t="s">
        <v>1207</v>
      </c>
      <c r="B82" s="111" t="s">
        <v>497</v>
      </c>
      <c r="C82" s="35">
        <v>2008</v>
      </c>
      <c r="D82" s="113" t="s">
        <v>456</v>
      </c>
      <c r="E82" s="90" t="s">
        <v>495</v>
      </c>
      <c r="F82" s="90" t="s">
        <v>471</v>
      </c>
      <c r="G82" s="35">
        <v>51</v>
      </c>
      <c r="H82" s="35">
        <v>59</v>
      </c>
      <c r="I82" s="34">
        <f>SUM(G82:H82)</f>
        <v>110</v>
      </c>
    </row>
    <row r="83" spans="1:9" x14ac:dyDescent="0.35">
      <c r="A83" s="145" t="s">
        <v>1208</v>
      </c>
      <c r="B83" s="162" t="s">
        <v>761</v>
      </c>
      <c r="C83" s="26">
        <v>2007</v>
      </c>
      <c r="D83" s="88" t="s">
        <v>750</v>
      </c>
      <c r="E83" s="88" t="s">
        <v>751</v>
      </c>
      <c r="F83" s="90" t="s">
        <v>744</v>
      </c>
      <c r="G83" s="35">
        <v>62</v>
      </c>
      <c r="H83" s="35">
        <v>48</v>
      </c>
      <c r="I83" s="34">
        <f>SUM(G83:H83)</f>
        <v>110</v>
      </c>
    </row>
    <row r="84" spans="1:9" x14ac:dyDescent="0.35">
      <c r="A84" s="145" t="s">
        <v>1209</v>
      </c>
      <c r="B84" s="113" t="s">
        <v>138</v>
      </c>
      <c r="C84" s="35">
        <v>2009</v>
      </c>
      <c r="D84" s="113" t="s">
        <v>86</v>
      </c>
      <c r="E84" s="30" t="s">
        <v>85</v>
      </c>
      <c r="F84" s="90" t="s">
        <v>6</v>
      </c>
      <c r="G84" s="35">
        <v>51</v>
      </c>
      <c r="H84" s="35">
        <v>57</v>
      </c>
      <c r="I84" s="34">
        <f>SUM(G84:H84)</f>
        <v>108</v>
      </c>
    </row>
    <row r="85" spans="1:9" x14ac:dyDescent="0.35">
      <c r="A85" s="145" t="s">
        <v>1210</v>
      </c>
      <c r="B85" s="113" t="s">
        <v>498</v>
      </c>
      <c r="C85" s="35">
        <v>2009</v>
      </c>
      <c r="D85" s="113" t="s">
        <v>456</v>
      </c>
      <c r="E85" s="30" t="s">
        <v>490</v>
      </c>
      <c r="F85" s="90" t="s">
        <v>471</v>
      </c>
      <c r="G85" s="35">
        <v>66</v>
      </c>
      <c r="H85" s="35">
        <v>42</v>
      </c>
      <c r="I85" s="34">
        <f>SUM(G85:H85)</f>
        <v>108</v>
      </c>
    </row>
    <row r="86" spans="1:9" x14ac:dyDescent="0.35">
      <c r="A86" s="145" t="s">
        <v>1211</v>
      </c>
      <c r="B86" s="113" t="s">
        <v>270</v>
      </c>
      <c r="C86" s="35">
        <v>2007</v>
      </c>
      <c r="D86" s="113" t="s">
        <v>235</v>
      </c>
      <c r="E86" s="90" t="s">
        <v>245</v>
      </c>
      <c r="F86" s="113" t="s">
        <v>216</v>
      </c>
      <c r="G86" s="35">
        <v>50</v>
      </c>
      <c r="H86" s="35">
        <v>50</v>
      </c>
      <c r="I86" s="34">
        <v>100</v>
      </c>
    </row>
    <row r="87" spans="1:9" x14ac:dyDescent="0.4">
      <c r="A87" s="145" t="s">
        <v>1212</v>
      </c>
      <c r="B87" s="96" t="s">
        <v>655</v>
      </c>
      <c r="C87" s="112">
        <v>2007</v>
      </c>
      <c r="D87" s="96" t="s">
        <v>589</v>
      </c>
      <c r="E87" s="96" t="s">
        <v>620</v>
      </c>
      <c r="F87" s="157" t="s">
        <v>567</v>
      </c>
      <c r="G87" s="97">
        <v>55</v>
      </c>
      <c r="H87" s="97">
        <v>43</v>
      </c>
      <c r="I87" s="83">
        <f t="shared" ref="I87:I97" si="3">SUM(G87:H87)</f>
        <v>98</v>
      </c>
    </row>
    <row r="88" spans="1:9" x14ac:dyDescent="0.35">
      <c r="A88" s="145" t="s">
        <v>1213</v>
      </c>
      <c r="B88" s="162" t="s">
        <v>762</v>
      </c>
      <c r="C88" s="26">
        <v>2007</v>
      </c>
      <c r="D88" s="88" t="s">
        <v>750</v>
      </c>
      <c r="E88" s="88" t="s">
        <v>751</v>
      </c>
      <c r="F88" s="90" t="s">
        <v>744</v>
      </c>
      <c r="G88" s="35">
        <v>42</v>
      </c>
      <c r="H88" s="35">
        <v>56</v>
      </c>
      <c r="I88" s="34">
        <f t="shared" si="3"/>
        <v>98</v>
      </c>
    </row>
    <row r="89" spans="1:9" x14ac:dyDescent="0.35">
      <c r="A89" s="145" t="s">
        <v>1214</v>
      </c>
      <c r="B89" s="113" t="s">
        <v>152</v>
      </c>
      <c r="C89" s="35">
        <v>2010</v>
      </c>
      <c r="D89" s="113" t="s">
        <v>86</v>
      </c>
      <c r="E89" s="30" t="s">
        <v>85</v>
      </c>
      <c r="F89" s="90" t="s">
        <v>6</v>
      </c>
      <c r="G89" s="35">
        <v>46</v>
      </c>
      <c r="H89" s="35">
        <v>49</v>
      </c>
      <c r="I89" s="34">
        <f t="shared" si="3"/>
        <v>95</v>
      </c>
    </row>
    <row r="90" spans="1:9" x14ac:dyDescent="0.35">
      <c r="A90" s="145" t="s">
        <v>1215</v>
      </c>
      <c r="B90" s="30" t="s">
        <v>107</v>
      </c>
      <c r="C90" s="35">
        <v>2008</v>
      </c>
      <c r="D90" s="113" t="s">
        <v>86</v>
      </c>
      <c r="E90" s="30" t="s">
        <v>85</v>
      </c>
      <c r="F90" s="90" t="s">
        <v>6</v>
      </c>
      <c r="G90" s="35">
        <v>36</v>
      </c>
      <c r="H90" s="35">
        <v>55</v>
      </c>
      <c r="I90" s="34">
        <f t="shared" si="3"/>
        <v>91</v>
      </c>
    </row>
    <row r="91" spans="1:9" x14ac:dyDescent="0.35">
      <c r="A91" s="145" t="s">
        <v>1216</v>
      </c>
      <c r="B91" s="30" t="s">
        <v>113</v>
      </c>
      <c r="C91" s="35">
        <v>2005</v>
      </c>
      <c r="D91" s="113" t="s">
        <v>7</v>
      </c>
      <c r="E91" s="30" t="s">
        <v>112</v>
      </c>
      <c r="F91" s="90" t="s">
        <v>6</v>
      </c>
      <c r="G91" s="35">
        <v>39</v>
      </c>
      <c r="H91" s="35">
        <v>50</v>
      </c>
      <c r="I91" s="34">
        <f t="shared" si="3"/>
        <v>89</v>
      </c>
    </row>
    <row r="92" spans="1:9" x14ac:dyDescent="0.4">
      <c r="A92" s="145" t="s">
        <v>1217</v>
      </c>
      <c r="B92" s="96" t="s">
        <v>656</v>
      </c>
      <c r="C92" s="112">
        <v>2008</v>
      </c>
      <c r="D92" s="96" t="s">
        <v>1131</v>
      </c>
      <c r="E92" s="96" t="s">
        <v>657</v>
      </c>
      <c r="F92" s="157" t="s">
        <v>567</v>
      </c>
      <c r="G92" s="97">
        <v>35</v>
      </c>
      <c r="H92" s="97">
        <v>42</v>
      </c>
      <c r="I92" s="83">
        <f t="shared" si="3"/>
        <v>77</v>
      </c>
    </row>
    <row r="93" spans="1:9" x14ac:dyDescent="0.35">
      <c r="A93" s="145" t="s">
        <v>1218</v>
      </c>
      <c r="B93" s="162" t="s">
        <v>763</v>
      </c>
      <c r="C93" s="26">
        <v>2006</v>
      </c>
      <c r="D93" s="88" t="s">
        <v>750</v>
      </c>
      <c r="E93" s="88" t="s">
        <v>751</v>
      </c>
      <c r="F93" s="90" t="s">
        <v>744</v>
      </c>
      <c r="G93" s="35">
        <v>29</v>
      </c>
      <c r="H93" s="35">
        <v>45</v>
      </c>
      <c r="I93" s="34">
        <f t="shared" si="3"/>
        <v>74</v>
      </c>
    </row>
    <row r="94" spans="1:9" x14ac:dyDescent="0.35">
      <c r="A94" s="145" t="s">
        <v>1219</v>
      </c>
      <c r="B94" s="113" t="s">
        <v>839</v>
      </c>
      <c r="C94" s="35">
        <v>2007</v>
      </c>
      <c r="D94" s="113" t="s">
        <v>772</v>
      </c>
      <c r="E94" s="30" t="s">
        <v>812</v>
      </c>
      <c r="F94" s="90" t="s">
        <v>770</v>
      </c>
      <c r="G94" s="35">
        <v>14</v>
      </c>
      <c r="H94" s="35">
        <v>57</v>
      </c>
      <c r="I94" s="34">
        <f t="shared" si="3"/>
        <v>71</v>
      </c>
    </row>
    <row r="95" spans="1:9" x14ac:dyDescent="0.35">
      <c r="A95" s="145" t="s">
        <v>1220</v>
      </c>
      <c r="B95" s="162" t="s">
        <v>764</v>
      </c>
      <c r="C95" s="26">
        <v>2005</v>
      </c>
      <c r="D95" s="88" t="s">
        <v>750</v>
      </c>
      <c r="E95" s="88" t="s">
        <v>751</v>
      </c>
      <c r="F95" s="90" t="s">
        <v>744</v>
      </c>
      <c r="G95" s="35">
        <v>30</v>
      </c>
      <c r="H95" s="35">
        <v>39</v>
      </c>
      <c r="I95" s="34">
        <f t="shared" si="3"/>
        <v>69</v>
      </c>
    </row>
    <row r="96" spans="1:9" x14ac:dyDescent="0.4">
      <c r="A96" s="145" t="s">
        <v>1221</v>
      </c>
      <c r="B96" s="96" t="s">
        <v>658</v>
      </c>
      <c r="C96" s="112">
        <v>2009</v>
      </c>
      <c r="D96" s="96" t="s">
        <v>659</v>
      </c>
      <c r="E96" s="96" t="s">
        <v>617</v>
      </c>
      <c r="F96" s="157" t="s">
        <v>567</v>
      </c>
      <c r="G96" s="97">
        <v>18</v>
      </c>
      <c r="H96" s="97">
        <v>22</v>
      </c>
      <c r="I96" s="83">
        <f t="shared" si="3"/>
        <v>40</v>
      </c>
    </row>
    <row r="97" spans="1:9" x14ac:dyDescent="0.4">
      <c r="A97" s="145" t="s">
        <v>1222</v>
      </c>
      <c r="B97" s="96" t="s">
        <v>660</v>
      </c>
      <c r="C97" s="112">
        <v>2008</v>
      </c>
      <c r="D97" s="96" t="s">
        <v>635</v>
      </c>
      <c r="E97" s="96" t="s">
        <v>617</v>
      </c>
      <c r="F97" s="157" t="s">
        <v>567</v>
      </c>
      <c r="G97" s="97">
        <v>12</v>
      </c>
      <c r="H97" s="97">
        <v>2</v>
      </c>
      <c r="I97" s="83">
        <f t="shared" si="3"/>
        <v>14</v>
      </c>
    </row>
  </sheetData>
  <sortState xmlns:xlrd2="http://schemas.microsoft.com/office/spreadsheetml/2017/richdata2" ref="B3:I45">
    <sortCondition ref="F3:F45"/>
  </sortState>
  <phoneticPr fontId="0" type="noConversion"/>
  <conditionalFormatting sqref="I5:I11 G12:I26 I30:I35">
    <cfRule type="cellIs" dxfId="43" priority="2" operator="equal">
      <formula>0</formula>
    </cfRule>
  </conditionalFormatting>
  <printOptions horizontalCentered="1"/>
  <pageMargins left="0.51181102362204722" right="0.43307086614173229" top="0.51181102362204722" bottom="0.43307086614173229" header="0.55118110236220474" footer="0.51181102362204722"/>
  <pageSetup paperSize="9" scale="69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4"/>
  </sheetPr>
  <dimension ref="A1:I19"/>
  <sheetViews>
    <sheetView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ColWidth="9.1328125" defaultRowHeight="15" x14ac:dyDescent="0.35"/>
  <cols>
    <col min="1" max="1" width="6" style="3" customWidth="1"/>
    <col min="2" max="2" width="27" style="3" customWidth="1"/>
    <col min="3" max="3" width="6.1328125" style="3" customWidth="1"/>
    <col min="4" max="4" width="17.265625" style="98" customWidth="1"/>
    <col min="5" max="5" width="100.265625" style="3" customWidth="1"/>
    <col min="6" max="6" width="16.1328125" style="3" customWidth="1"/>
    <col min="7" max="8" width="6.73046875" style="4" customWidth="1"/>
    <col min="9" max="9" width="6.86328125" style="2" customWidth="1"/>
    <col min="10" max="16384" width="9.1328125" style="3"/>
  </cols>
  <sheetData>
    <row r="1" spans="1:9" ht="24.75" customHeight="1" x14ac:dyDescent="0.35">
      <c r="A1" s="11" t="s">
        <v>66</v>
      </c>
      <c r="C1" s="4"/>
    </row>
    <row r="2" spans="1:9" s="2" customFormat="1" x14ac:dyDescent="0.35">
      <c r="A2" s="12" t="s">
        <v>5</v>
      </c>
      <c r="B2" s="13" t="s">
        <v>3</v>
      </c>
      <c r="C2" s="12" t="s">
        <v>0</v>
      </c>
      <c r="D2" s="160" t="s">
        <v>2</v>
      </c>
      <c r="E2" s="13" t="s">
        <v>1</v>
      </c>
      <c r="F2" s="13" t="s">
        <v>156</v>
      </c>
      <c r="G2" s="12">
        <v>1</v>
      </c>
      <c r="H2" s="12">
        <v>2</v>
      </c>
      <c r="I2" s="12" t="s">
        <v>4</v>
      </c>
    </row>
    <row r="3" spans="1:9" x14ac:dyDescent="0.4">
      <c r="A3" s="26" t="s">
        <v>13</v>
      </c>
      <c r="B3" s="100" t="s">
        <v>438</v>
      </c>
      <c r="C3" s="101">
        <v>2011</v>
      </c>
      <c r="D3" s="86" t="s">
        <v>330</v>
      </c>
      <c r="E3" s="89" t="s">
        <v>353</v>
      </c>
      <c r="F3" s="89" t="s">
        <v>332</v>
      </c>
      <c r="G3" s="81">
        <v>98</v>
      </c>
      <c r="H3" s="81">
        <v>96</v>
      </c>
      <c r="I3" s="82">
        <f>SUM(G3:H3)</f>
        <v>194</v>
      </c>
    </row>
    <row r="4" spans="1:9" x14ac:dyDescent="0.4">
      <c r="A4" s="26" t="s">
        <v>14</v>
      </c>
      <c r="B4" s="100" t="s">
        <v>439</v>
      </c>
      <c r="C4" s="101">
        <v>2010</v>
      </c>
      <c r="D4" s="86" t="s">
        <v>330</v>
      </c>
      <c r="E4" s="89" t="s">
        <v>408</v>
      </c>
      <c r="F4" s="89" t="s">
        <v>332</v>
      </c>
      <c r="G4" s="81">
        <v>98</v>
      </c>
      <c r="H4" s="81">
        <v>94</v>
      </c>
      <c r="I4" s="82">
        <f>SUM(G4:H4)</f>
        <v>192</v>
      </c>
    </row>
    <row r="5" spans="1:9" x14ac:dyDescent="0.4">
      <c r="A5" s="26" t="s">
        <v>15</v>
      </c>
      <c r="B5" s="100" t="s">
        <v>440</v>
      </c>
      <c r="C5" s="101">
        <v>2011</v>
      </c>
      <c r="D5" s="86" t="s">
        <v>330</v>
      </c>
      <c r="E5" s="89" t="s">
        <v>441</v>
      </c>
      <c r="F5" s="89" t="s">
        <v>332</v>
      </c>
      <c r="G5" s="81">
        <v>96</v>
      </c>
      <c r="H5" s="81">
        <v>96</v>
      </c>
      <c r="I5" s="82">
        <f>SUM(G5:H5)</f>
        <v>192</v>
      </c>
    </row>
    <row r="6" spans="1:9" x14ac:dyDescent="0.35">
      <c r="A6" s="26" t="s">
        <v>75</v>
      </c>
      <c r="B6" s="86" t="s">
        <v>499</v>
      </c>
      <c r="C6" s="81">
        <v>2011</v>
      </c>
      <c r="D6" s="86" t="s">
        <v>456</v>
      </c>
      <c r="E6" s="89"/>
      <c r="F6" s="89" t="s">
        <v>471</v>
      </c>
      <c r="G6" s="81">
        <v>65</v>
      </c>
      <c r="H6" s="81">
        <v>65</v>
      </c>
      <c r="I6" s="82">
        <f>SUM(G6:H6)</f>
        <v>130</v>
      </c>
    </row>
    <row r="7" spans="1:9" x14ac:dyDescent="0.35">
      <c r="A7" s="26" t="s">
        <v>76</v>
      </c>
      <c r="B7" s="84" t="s">
        <v>692</v>
      </c>
      <c r="C7" s="81">
        <v>2013</v>
      </c>
      <c r="D7" s="86" t="s">
        <v>664</v>
      </c>
      <c r="E7" s="84" t="s">
        <v>693</v>
      </c>
      <c r="F7" s="86" t="s">
        <v>666</v>
      </c>
      <c r="G7" s="81">
        <v>64</v>
      </c>
      <c r="H7" s="81">
        <v>85</v>
      </c>
      <c r="I7" s="82">
        <v>149</v>
      </c>
    </row>
    <row r="8" spans="1:9" x14ac:dyDescent="0.35">
      <c r="A8" s="26" t="s">
        <v>1133</v>
      </c>
      <c r="B8" s="86" t="s">
        <v>739</v>
      </c>
      <c r="C8" s="81">
        <v>2011</v>
      </c>
      <c r="D8" s="86" t="s">
        <v>702</v>
      </c>
      <c r="E8" s="89" t="s">
        <v>740</v>
      </c>
      <c r="F8" s="89" t="s">
        <v>723</v>
      </c>
      <c r="G8" s="81">
        <v>94</v>
      </c>
      <c r="H8" s="81">
        <v>96</v>
      </c>
      <c r="I8" s="82">
        <f t="shared" ref="I8:I19" si="0">SUM(G8:H8)</f>
        <v>190</v>
      </c>
    </row>
    <row r="9" spans="1:9" x14ac:dyDescent="0.35">
      <c r="A9" s="26" t="s">
        <v>1134</v>
      </c>
      <c r="B9" s="86" t="s">
        <v>840</v>
      </c>
      <c r="C9" s="81">
        <v>2011</v>
      </c>
      <c r="D9" s="86" t="s">
        <v>841</v>
      </c>
      <c r="E9" s="89" t="s">
        <v>842</v>
      </c>
      <c r="F9" s="89" t="s">
        <v>770</v>
      </c>
      <c r="G9" s="81">
        <v>95</v>
      </c>
      <c r="H9" s="81">
        <v>90</v>
      </c>
      <c r="I9" s="82">
        <f t="shared" si="0"/>
        <v>185</v>
      </c>
    </row>
    <row r="10" spans="1:9" x14ac:dyDescent="0.35">
      <c r="A10" s="26" t="s">
        <v>1135</v>
      </c>
      <c r="B10" s="86" t="s">
        <v>843</v>
      </c>
      <c r="C10" s="81">
        <v>2011</v>
      </c>
      <c r="D10" s="86" t="s">
        <v>844</v>
      </c>
      <c r="E10" s="89" t="s">
        <v>845</v>
      </c>
      <c r="F10" s="89" t="s">
        <v>770</v>
      </c>
      <c r="G10" s="81">
        <v>91</v>
      </c>
      <c r="H10" s="81">
        <v>90</v>
      </c>
      <c r="I10" s="82">
        <f t="shared" si="0"/>
        <v>181</v>
      </c>
    </row>
    <row r="11" spans="1:9" x14ac:dyDescent="0.4">
      <c r="A11" s="26" t="s">
        <v>1136</v>
      </c>
      <c r="B11" s="107" t="s">
        <v>918</v>
      </c>
      <c r="C11" s="81">
        <v>2010</v>
      </c>
      <c r="D11" s="95" t="s">
        <v>901</v>
      </c>
      <c r="E11" s="107" t="s">
        <v>902</v>
      </c>
      <c r="F11" s="89" t="s">
        <v>903</v>
      </c>
      <c r="G11" s="81">
        <v>93</v>
      </c>
      <c r="H11" s="81">
        <v>94</v>
      </c>
      <c r="I11" s="82">
        <f t="shared" si="0"/>
        <v>187</v>
      </c>
    </row>
    <row r="12" spans="1:9" x14ac:dyDescent="0.4">
      <c r="A12" s="26" t="s">
        <v>1137</v>
      </c>
      <c r="B12" s="86" t="s">
        <v>919</v>
      </c>
      <c r="C12" s="81">
        <v>2011</v>
      </c>
      <c r="D12" s="95" t="s">
        <v>907</v>
      </c>
      <c r="E12" s="107" t="s">
        <v>911</v>
      </c>
      <c r="F12" s="89" t="s">
        <v>903</v>
      </c>
      <c r="G12" s="81">
        <v>92</v>
      </c>
      <c r="H12" s="81">
        <v>85</v>
      </c>
      <c r="I12" s="82">
        <f t="shared" si="0"/>
        <v>177</v>
      </c>
    </row>
    <row r="13" spans="1:9" x14ac:dyDescent="0.4">
      <c r="A13" s="26" t="s">
        <v>1138</v>
      </c>
      <c r="B13" s="107" t="s">
        <v>920</v>
      </c>
      <c r="C13" s="81">
        <v>2011</v>
      </c>
      <c r="D13" s="95" t="s">
        <v>901</v>
      </c>
      <c r="E13" s="107" t="s">
        <v>902</v>
      </c>
      <c r="F13" s="89" t="s">
        <v>903</v>
      </c>
      <c r="G13" s="81">
        <v>77</v>
      </c>
      <c r="H13" s="81">
        <v>84</v>
      </c>
      <c r="I13" s="82">
        <f t="shared" si="0"/>
        <v>161</v>
      </c>
    </row>
    <row r="14" spans="1:9" x14ac:dyDescent="0.4">
      <c r="A14" s="26" t="s">
        <v>1139</v>
      </c>
      <c r="B14" s="107" t="s">
        <v>1014</v>
      </c>
      <c r="C14" s="101">
        <v>2012</v>
      </c>
      <c r="D14" s="104" t="s">
        <v>948</v>
      </c>
      <c r="E14" s="100" t="s">
        <v>981</v>
      </c>
      <c r="F14" s="100" t="s">
        <v>1012</v>
      </c>
      <c r="G14" s="85">
        <v>96</v>
      </c>
      <c r="H14" s="85">
        <v>96</v>
      </c>
      <c r="I14" s="106">
        <f t="shared" si="0"/>
        <v>192</v>
      </c>
    </row>
    <row r="15" spans="1:9" x14ac:dyDescent="0.4">
      <c r="A15" s="26" t="s">
        <v>1140</v>
      </c>
      <c r="B15" s="107" t="s">
        <v>1015</v>
      </c>
      <c r="C15" s="101">
        <v>2012</v>
      </c>
      <c r="D15" s="104" t="s">
        <v>948</v>
      </c>
      <c r="E15" s="100" t="s">
        <v>996</v>
      </c>
      <c r="F15" s="100" t="s">
        <v>1012</v>
      </c>
      <c r="G15" s="85">
        <v>90</v>
      </c>
      <c r="H15" s="85">
        <v>91</v>
      </c>
      <c r="I15" s="106">
        <f t="shared" si="0"/>
        <v>181</v>
      </c>
    </row>
    <row r="16" spans="1:9" x14ac:dyDescent="0.4">
      <c r="A16" s="26" t="s">
        <v>1141</v>
      </c>
      <c r="B16" s="107" t="s">
        <v>1016</v>
      </c>
      <c r="C16" s="101">
        <v>2010</v>
      </c>
      <c r="D16" s="104" t="s">
        <v>948</v>
      </c>
      <c r="E16" s="100" t="s">
        <v>1017</v>
      </c>
      <c r="F16" s="100" t="s">
        <v>1012</v>
      </c>
      <c r="G16" s="85">
        <v>84</v>
      </c>
      <c r="H16" s="85">
        <v>84</v>
      </c>
      <c r="I16" s="106">
        <f t="shared" si="0"/>
        <v>168</v>
      </c>
    </row>
    <row r="17" spans="1:9" x14ac:dyDescent="0.4">
      <c r="A17" s="26" t="s">
        <v>1142</v>
      </c>
      <c r="B17" s="107" t="s">
        <v>1018</v>
      </c>
      <c r="C17" s="101">
        <v>2010</v>
      </c>
      <c r="D17" s="104" t="s">
        <v>948</v>
      </c>
      <c r="E17" s="100" t="s">
        <v>1019</v>
      </c>
      <c r="F17" s="100" t="s">
        <v>948</v>
      </c>
      <c r="G17" s="85">
        <v>82</v>
      </c>
      <c r="H17" s="85">
        <v>77</v>
      </c>
      <c r="I17" s="106">
        <f t="shared" si="0"/>
        <v>159</v>
      </c>
    </row>
    <row r="18" spans="1:9" x14ac:dyDescent="0.4">
      <c r="A18" s="26" t="s">
        <v>1143</v>
      </c>
      <c r="B18" s="109" t="s">
        <v>442</v>
      </c>
      <c r="C18" s="110">
        <v>2013</v>
      </c>
      <c r="D18" s="113" t="s">
        <v>330</v>
      </c>
      <c r="E18" s="90" t="s">
        <v>443</v>
      </c>
      <c r="F18" s="90" t="s">
        <v>332</v>
      </c>
      <c r="G18" s="35">
        <v>87</v>
      </c>
      <c r="H18" s="35">
        <v>88</v>
      </c>
      <c r="I18" s="34">
        <f t="shared" si="0"/>
        <v>175</v>
      </c>
    </row>
    <row r="19" spans="1:9" x14ac:dyDescent="0.4">
      <c r="A19" s="26" t="s">
        <v>1144</v>
      </c>
      <c r="B19" s="111" t="s">
        <v>921</v>
      </c>
      <c r="C19" s="26">
        <v>2011</v>
      </c>
      <c r="D19" s="96" t="s">
        <v>901</v>
      </c>
      <c r="E19" s="111" t="s">
        <v>902</v>
      </c>
      <c r="F19" s="90" t="s">
        <v>903</v>
      </c>
      <c r="G19" s="35">
        <v>76</v>
      </c>
      <c r="H19" s="35">
        <v>73</v>
      </c>
      <c r="I19" s="34">
        <f t="shared" si="0"/>
        <v>149</v>
      </c>
    </row>
  </sheetData>
  <sortState xmlns:xlrd2="http://schemas.microsoft.com/office/spreadsheetml/2017/richdata2" ref="B3:I19">
    <sortCondition sortBy="cellColor" ref="F3:F19" dxfId="60"/>
  </sortState>
  <phoneticPr fontId="59" type="noConversion"/>
  <conditionalFormatting sqref="G3:I19">
    <cfRule type="cellIs" dxfId="42" priority="2" operator="equal">
      <formula>0</formula>
    </cfRule>
  </conditionalFormatting>
  <printOptions horizontalCentered="1"/>
  <pageMargins left="0.51181102362204722" right="0.43307086614173229" top="0.51181102362204722" bottom="0.43307086614173229" header="0.55118110236220474" footer="0.51181102362204722"/>
  <pageSetup paperSize="9" scale="69" orientation="landscape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12</vt:i4>
      </vt:variant>
    </vt:vector>
  </HeadingPairs>
  <TitlesOfParts>
    <vt:vector size="30" baseType="lpstr">
      <vt:lpstr>Fedlap</vt:lpstr>
      <vt:lpstr>Program</vt:lpstr>
      <vt:lpstr>Áik_Lpu_Fiú_20</vt:lpstr>
      <vt:lpstr>KI_Lpu_Fiú_20</vt:lpstr>
      <vt:lpstr>Áik_Zlpu_Fiú_20 </vt:lpstr>
      <vt:lpstr>KI_Zlpu_Fiú_20 </vt:lpstr>
      <vt:lpstr>Áik_Lpu_Leány_20</vt:lpstr>
      <vt:lpstr>KI_Lpu_Leány_20</vt:lpstr>
      <vt:lpstr>Áik_Zlpu_Leány_20</vt:lpstr>
      <vt:lpstr>KI_Zlpu_Leány_20 </vt:lpstr>
      <vt:lpstr>Áik_Lpi_Fiú_20</vt:lpstr>
      <vt:lpstr>KI_Lpi_Fiú_20</vt:lpstr>
      <vt:lpstr>Áik_Lpi_Leány_20</vt:lpstr>
      <vt:lpstr>KI Lpi_Leány_20</vt:lpstr>
      <vt:lpstr>Nevezés OB</vt:lpstr>
      <vt:lpstr>Oklevél(állóA5)egyéni</vt:lpstr>
      <vt:lpstr>Oklevél(állóA5)csapat</vt:lpstr>
      <vt:lpstr>Munka1</vt:lpstr>
      <vt:lpstr>Korcsoportok</vt:lpstr>
      <vt:lpstr>Áik_Lpi_Fiú_20!Nyomtatási_terület</vt:lpstr>
      <vt:lpstr>Áik_Lpu_Leány_20!Nyomtatási_terület</vt:lpstr>
      <vt:lpstr>'Áik_Zlpu_Fiú_20 '!Nyomtatási_terület</vt:lpstr>
      <vt:lpstr>Áik_Zlpu_Leány_20!Nyomtatási_terület</vt:lpstr>
      <vt:lpstr>'KI Lpi_Leány_20'!Nyomtatási_terület</vt:lpstr>
      <vt:lpstr>'KI_Zlpu_Fiú_20 '!Nyomtatási_terület</vt:lpstr>
      <vt:lpstr>'KI_Zlpu_Leány_20 '!Nyomtatási_terület</vt:lpstr>
      <vt:lpstr>'Nevezés OB'!Nyomtatási_terület</vt:lpstr>
      <vt:lpstr>'Oklevél(állóA5)csapat'!Nyomtatási_terület</vt:lpstr>
      <vt:lpstr>'Oklevél(állóA5)egyéni'!Nyomtatási_terület</vt:lpstr>
      <vt:lpstr>Versenyszámok</vt:lpstr>
    </vt:vector>
  </TitlesOfParts>
  <Company>mdsz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konyveles;Nagy Mátyás őrgy.</dc:creator>
  <cp:lastModifiedBy>Attila Kéri</cp:lastModifiedBy>
  <cp:lastPrinted>2024-12-08T18:16:49Z</cp:lastPrinted>
  <dcterms:created xsi:type="dcterms:W3CDTF">2006-10-31T14:53:25Z</dcterms:created>
  <dcterms:modified xsi:type="dcterms:W3CDTF">2024-12-08T18:18:02Z</dcterms:modified>
</cp:coreProperties>
</file>